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4130" windowHeight="11460" activeTab="0"/>
  </bookViews>
  <sheets>
    <sheet name="Summary 1" sheetId="1" r:id="rId1"/>
    <sheet name="Summary2" sheetId="2" r:id="rId2"/>
    <sheet name="UG by college and major" sheetId="3" r:id="rId3"/>
    <sheet name="Grad by college and major" sheetId="4" r:id="rId4"/>
    <sheet name="Credit Hours" sheetId="5" r:id="rId5"/>
    <sheet name="Credit Hours - not used" sheetId="6" state="hidden" r:id="rId6"/>
  </sheets>
  <definedNames>
    <definedName name="HTML_CodePage" hidden="1">1252</definedName>
    <definedName name="HTML_Control" localSheetId="4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Titles" localSheetId="4">'Credit Hours'!$1:$1</definedName>
    <definedName name="_xlnm.Print_Titles" localSheetId="5">'Credit Hours - not used'!$1:$1</definedName>
    <definedName name="_xlnm.Print_Titles" localSheetId="3">'Grad by college and major'!$1:$3</definedName>
  </definedNames>
  <calcPr fullCalcOnLoad="1"/>
</workbook>
</file>

<file path=xl/comments5.xml><?xml version="1.0" encoding="utf-8"?>
<comments xmlns="http://schemas.openxmlformats.org/spreadsheetml/2006/main">
  <authors>
    <author>Nathan</author>
  </authors>
  <commentList>
    <comment ref="D44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Hrs SPS from A&amp;M</t>
        </r>
      </text>
    </comment>
    <comment ref="D5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72 Hrs CHP ST</t>
        </r>
      </text>
    </comment>
    <comment ref="C44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Hrs SPS from A&amp;M</t>
        </r>
      </text>
    </comment>
    <comment ref="C5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27 Hrs CHP ST</t>
        </r>
      </text>
    </comment>
  </commentList>
</comments>
</file>

<file path=xl/comments6.xml><?xml version="1.0" encoding="utf-8"?>
<comments xmlns="http://schemas.openxmlformats.org/spreadsheetml/2006/main">
  <authors>
    <author>Debbie Stowers</author>
  </authors>
  <commentList>
    <comment ref="D57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18 CHP ST</t>
        </r>
      </text>
    </comment>
    <comment ref="D5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SPS</t>
        </r>
      </text>
    </comment>
    <comment ref="D4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RE 101 taught at Oakwood</t>
        </r>
      </text>
    </comment>
    <comment ref="D59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4 CHP PHSl  taught at Calhoun</t>
        </r>
      </text>
    </comment>
  </commentList>
</comments>
</file>

<file path=xl/sharedStrings.xml><?xml version="1.0" encoding="utf-8"?>
<sst xmlns="http://schemas.openxmlformats.org/spreadsheetml/2006/main" count="430" uniqueCount="169">
  <si>
    <t>Undergraduate</t>
  </si>
  <si>
    <t>Graduate</t>
  </si>
  <si>
    <t>Grand</t>
  </si>
  <si>
    <t>Full Time</t>
  </si>
  <si>
    <t>Part Time</t>
  </si>
  <si>
    <t>Total</t>
  </si>
  <si>
    <t>College/Division</t>
  </si>
  <si>
    <t>ENG</t>
  </si>
  <si>
    <t>LA</t>
  </si>
  <si>
    <t>NUR</t>
  </si>
  <si>
    <t>SCI</t>
  </si>
  <si>
    <t>ND</t>
  </si>
  <si>
    <t>ESP</t>
  </si>
  <si>
    <t>Total for the Colleges</t>
  </si>
  <si>
    <t>Grand Total</t>
  </si>
  <si>
    <t>Full-Time</t>
  </si>
  <si>
    <t xml:space="preserve"> +/- From</t>
  </si>
  <si>
    <t>% Change</t>
  </si>
  <si>
    <t>Enrollment by College</t>
  </si>
  <si>
    <t>Administrative Science</t>
  </si>
  <si>
    <t>Engineering</t>
  </si>
  <si>
    <t>Liberal Arts</t>
  </si>
  <si>
    <t>Nursing</t>
  </si>
  <si>
    <t>Science</t>
  </si>
  <si>
    <t>Early Start</t>
  </si>
  <si>
    <t>Credit Hour Production</t>
  </si>
  <si>
    <t>Other</t>
  </si>
  <si>
    <t>Subtotal</t>
  </si>
  <si>
    <t>Part-Time</t>
  </si>
  <si>
    <t>ACC</t>
  </si>
  <si>
    <t>FIN</t>
  </si>
  <si>
    <t>MGT</t>
  </si>
  <si>
    <t>MIS</t>
  </si>
  <si>
    <t>MKT</t>
  </si>
  <si>
    <t>UND/PEN</t>
  </si>
  <si>
    <t>College of Engineering</t>
  </si>
  <si>
    <t>CEE</t>
  </si>
  <si>
    <t>CHE</t>
  </si>
  <si>
    <t>CPE</t>
  </si>
  <si>
    <t>EE</t>
  </si>
  <si>
    <t>ISE</t>
  </si>
  <si>
    <t>MAE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</si>
  <si>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</si>
  <si>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</si>
  <si>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</si>
  <si>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</si>
  <si>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</si>
  <si>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</si>
  <si>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</si>
  <si>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</si>
  <si>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</si>
  <si>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</si>
  <si>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</si>
  <si>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</si>
  <si>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</si>
  <si>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</si>
  <si>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</si>
  <si>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</si>
  <si>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</si>
  <si>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</si>
  <si>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</si>
  <si>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CE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</si>
  <si>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</si>
  <si>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</si>
  <si>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</si>
  <si>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</si>
  <si>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</si>
  <si>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</si>
  <si>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</si>
  <si>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</si>
  <si>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</si>
  <si>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</si>
  <si>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</si>
  <si>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</si>
  <si>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</si>
  <si>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</si>
  <si>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</si>
  <si>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</si>
  <si>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</si>
  <si>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</si>
  <si>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</si>
  <si>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</si>
  <si>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</si>
  <si>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</si>
  <si>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</si>
  <si>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Art, Hum. &amp; Sci. (SOC)</t>
  </si>
  <si>
    <t>Art, Hum. &amp; Sci. (PY)</t>
  </si>
  <si>
    <t>Art</t>
  </si>
  <si>
    <t>Communication</t>
  </si>
  <si>
    <t>Education</t>
  </si>
  <si>
    <t>English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</si>
  <si>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</si>
  <si>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</si>
  <si>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</si>
  <si>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</si>
  <si>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</si>
  <si>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</si>
  <si>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</si>
  <si>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Social Science</t>
  </si>
  <si>
    <t>Women's Studies</t>
  </si>
  <si>
    <t>Astronomy</t>
  </si>
  <si>
    <t>Atmospheric Science</t>
  </si>
  <si>
    <t>Biology</t>
  </si>
  <si>
    <t>Chemistry</t>
  </si>
  <si>
    <t>Computer Science</t>
  </si>
  <si>
    <t>Materials Science</t>
  </si>
  <si>
    <t>Mathematics</t>
  </si>
  <si>
    <t>Optics</t>
  </si>
  <si>
    <t>Physics</t>
  </si>
  <si>
    <t>Co - op (Work)</t>
  </si>
  <si>
    <t>HPE</t>
  </si>
  <si>
    <t>Honors</t>
  </si>
  <si>
    <t>Library</t>
  </si>
  <si>
    <t>Military Science</t>
  </si>
  <si>
    <t>Co - op (Parallel)</t>
  </si>
  <si>
    <t>College of Nursing</t>
  </si>
  <si>
    <t>ME</t>
  </si>
  <si>
    <t>Dual Enrollment</t>
  </si>
  <si>
    <t>DE</t>
  </si>
  <si>
    <t>NUJ</t>
  </si>
  <si>
    <t>NUL</t>
  </si>
  <si>
    <t>NUN</t>
  </si>
  <si>
    <t>NUS</t>
  </si>
  <si>
    <t>AE</t>
  </si>
  <si>
    <t>FINAL</t>
  </si>
  <si>
    <t>Spring 2002</t>
  </si>
  <si>
    <t>Space Academy</t>
  </si>
  <si>
    <t>UND</t>
  </si>
  <si>
    <t>Environmental Science (sans Space Academy)</t>
  </si>
  <si>
    <t>Spring 2003</t>
  </si>
  <si>
    <t>Biotechnology Science &amp; Engineering</t>
  </si>
  <si>
    <t xml:space="preserve">Geography </t>
  </si>
  <si>
    <t>Nondegree</t>
  </si>
  <si>
    <t>TSOL</t>
  </si>
  <si>
    <t>NUED</t>
  </si>
  <si>
    <t>Undecided/Pending</t>
  </si>
  <si>
    <t>Other*</t>
  </si>
  <si>
    <t>FLFR</t>
  </si>
  <si>
    <t>FLGR</t>
  </si>
  <si>
    <t>FLSP</t>
  </si>
  <si>
    <t>FLTF</t>
  </si>
  <si>
    <t>FLTS</t>
  </si>
  <si>
    <t>FLTR</t>
  </si>
  <si>
    <t>TC</t>
  </si>
  <si>
    <t>FNCP</t>
  </si>
  <si>
    <t>Music</t>
  </si>
  <si>
    <t xml:space="preserve">Environmental Science </t>
  </si>
  <si>
    <t>Early Start/Dual Enrollment</t>
  </si>
  <si>
    <t>FLTG</t>
  </si>
  <si>
    <t>FLRU</t>
  </si>
  <si>
    <t>IAMI</t>
  </si>
  <si>
    <t>AMA</t>
  </si>
  <si>
    <t>SWES</t>
  </si>
  <si>
    <t xml:space="preserve"> * Other includes: Co-op, HPE, Honors, Library, MIL and Career Exploration</t>
  </si>
  <si>
    <t>Career Exploration</t>
  </si>
  <si>
    <t>BTSE</t>
  </si>
  <si>
    <t>Spring 2008</t>
  </si>
  <si>
    <t>Business Administration</t>
  </si>
  <si>
    <t>BUS</t>
  </si>
  <si>
    <t>College of Business Administration</t>
  </si>
  <si>
    <t>Business Admimistration</t>
  </si>
  <si>
    <t>MOD</t>
  </si>
  <si>
    <t>HRM</t>
  </si>
  <si>
    <t>Spring 2009</t>
  </si>
  <si>
    <t>From Spring 2008</t>
  </si>
  <si>
    <t>ESS</t>
  </si>
  <si>
    <t>NURP</t>
  </si>
  <si>
    <t>Spring 2008 (1/22/2008)</t>
  </si>
  <si>
    <t>Spring 2009 (1/20/2009)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</si>
</sst>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</numFmts>
  <fonts count="17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0" fillId="0" borderId="10" xfId="15" applyNumberFormat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10" fillId="0" borderId="10" xfId="21" applyNumberFormat="1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5" xfId="15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164" fontId="0" fillId="0" borderId="0" xfId="15" applyNumberFormat="1" applyAlignment="1">
      <alignment/>
    </xf>
    <xf numFmtId="164" fontId="10" fillId="0" borderId="0" xfId="15" applyNumberFormat="1" applyFont="1" applyAlignment="1">
      <alignment horizontal="center"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10" xfId="21" applyNumberFormat="1" applyBorder="1" applyAlignment="1">
      <alignment horizontal="center"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5" xfId="21" applyNumberFormat="1" applyBorder="1" applyAlignment="1">
      <alignment horizontal="center"/>
    </xf>
    <xf numFmtId="0" fontId="11" fillId="0" borderId="0" xfId="0" applyFont="1" applyAlignment="1">
      <alignment/>
    </xf>
    <xf numFmtId="169" fontId="6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 quotePrefix="1">
      <alignment horizontal="left"/>
    </xf>
    <xf numFmtId="169" fontId="6" fillId="0" borderId="0" xfId="0" applyNumberFormat="1" applyFont="1" applyAlignment="1" quotePrefix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left" indent="3"/>
    </xf>
    <xf numFmtId="169" fontId="6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70" fontId="7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6" fillId="0" borderId="0" xfId="0" applyFont="1" applyAlignment="1" quotePrefix="1">
      <alignment horizontal="center"/>
    </xf>
    <xf numFmtId="22" fontId="9" fillId="0" borderId="0" xfId="0" applyNumberFormat="1" applyFont="1" applyAlignment="1" quotePrefix="1">
      <alignment horizontal="left"/>
    </xf>
    <xf numFmtId="0" fontId="9" fillId="0" borderId="0" xfId="0" applyFont="1" applyAlignment="1">
      <alignment horizontal="left" indent="1"/>
    </xf>
    <xf numFmtId="0" fontId="9" fillId="0" borderId="0" xfId="0" applyFont="1" applyAlignment="1" quotePrefix="1">
      <alignment horizontal="left" indent="1"/>
    </xf>
    <xf numFmtId="41" fontId="9" fillId="0" borderId="8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171" fontId="10" fillId="0" borderId="5" xfId="21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8" xfId="15" applyNumberFormat="1" applyBorder="1" applyAlignment="1">
      <alignment/>
    </xf>
    <xf numFmtId="37" fontId="0" fillId="0" borderId="8" xfId="0" applyNumberFormat="1" applyBorder="1" applyAlignment="1">
      <alignment/>
    </xf>
    <xf numFmtId="171" fontId="0" fillId="0" borderId="8" xfId="21" applyNumberFormat="1" applyBorder="1" applyAlignment="1">
      <alignment horizontal="center"/>
    </xf>
    <xf numFmtId="164" fontId="0" fillId="0" borderId="8" xfId="15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64" fontId="0" fillId="0" borderId="0" xfId="15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E3" sqref="E3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7.7109375" style="46" customWidth="1"/>
    <col min="4" max="4" width="2.140625" style="0" customWidth="1"/>
    <col min="5" max="5" width="17.7109375" style="46" customWidth="1"/>
    <col min="6" max="6" width="1.7109375" style="0" customWidth="1"/>
    <col min="7" max="7" width="13.28125" style="0" customWidth="1"/>
    <col min="8" max="8" width="1.7109375" style="0" customWidth="1"/>
    <col min="9" max="9" width="18.57421875" style="48" customWidth="1"/>
  </cols>
  <sheetData>
    <row r="1" spans="3:5" ht="12.75">
      <c r="C1" s="47" t="s">
        <v>124</v>
      </c>
      <c r="E1" s="47" t="s">
        <v>124</v>
      </c>
    </row>
    <row r="2" spans="3:9" ht="12.75">
      <c r="C2" s="31" t="s">
        <v>156</v>
      </c>
      <c r="D2" s="32"/>
      <c r="E2" s="31" t="s">
        <v>163</v>
      </c>
      <c r="G2" s="33" t="s">
        <v>16</v>
      </c>
      <c r="H2" s="34"/>
      <c r="I2" s="35" t="s">
        <v>17</v>
      </c>
    </row>
    <row r="3" spans="3:9" ht="12.75">
      <c r="C3" s="37">
        <v>39469</v>
      </c>
      <c r="D3" s="36"/>
      <c r="E3" s="37">
        <v>39833</v>
      </c>
      <c r="G3" s="86" t="s">
        <v>156</v>
      </c>
      <c r="H3" s="34"/>
      <c r="I3" s="87" t="s">
        <v>164</v>
      </c>
    </row>
    <row r="4" spans="1:9" ht="12.75">
      <c r="A4" s="36" t="s">
        <v>18</v>
      </c>
      <c r="C4" s="49"/>
      <c r="D4" s="36"/>
      <c r="E4" s="49"/>
      <c r="G4" s="38"/>
      <c r="H4" s="39"/>
      <c r="I4" s="50"/>
    </row>
    <row r="5" spans="3:9" ht="12.75">
      <c r="C5" s="49"/>
      <c r="E5" s="49"/>
      <c r="G5" s="38"/>
      <c r="H5" s="39"/>
      <c r="I5" s="51"/>
    </row>
    <row r="6" spans="2:9" ht="12.75">
      <c r="B6" t="s">
        <v>157</v>
      </c>
      <c r="C6" s="52">
        <v>1104</v>
      </c>
      <c r="D6" s="40"/>
      <c r="E6" s="52">
        <v>1251</v>
      </c>
      <c r="G6" s="41">
        <f>E6-C6</f>
        <v>147</v>
      </c>
      <c r="H6" s="42"/>
      <c r="I6" s="51">
        <f>IF(E6&gt;C6,IF(C6,G6/C6,1),IF(C6,G6/C6,0))</f>
        <v>0.1331521739130435</v>
      </c>
    </row>
    <row r="7" spans="3:9" ht="6" customHeight="1">
      <c r="C7" s="52"/>
      <c r="D7" s="40"/>
      <c r="E7" s="52"/>
      <c r="G7" s="41"/>
      <c r="H7" s="42"/>
      <c r="I7" s="51"/>
    </row>
    <row r="8" spans="2:9" ht="12.75">
      <c r="B8" t="s">
        <v>20</v>
      </c>
      <c r="C8" s="52">
        <v>1963</v>
      </c>
      <c r="D8" s="40"/>
      <c r="E8" s="52">
        <v>2035</v>
      </c>
      <c r="G8" s="41">
        <f>E8-C8</f>
        <v>72</v>
      </c>
      <c r="H8" s="42"/>
      <c r="I8" s="51">
        <f>IF(E8&gt;C8,IF(C8,G8/C8,1),IF(C8,G8/C8,0))</f>
        <v>0.036678553234844626</v>
      </c>
    </row>
    <row r="9" spans="3:9" ht="6" customHeight="1">
      <c r="C9" s="52"/>
      <c r="D9" s="40"/>
      <c r="E9" s="52"/>
      <c r="G9" s="41"/>
      <c r="H9" s="42"/>
      <c r="I9" s="51"/>
    </row>
    <row r="10" spans="2:9" ht="12.75">
      <c r="B10" t="s">
        <v>21</v>
      </c>
      <c r="C10" s="52">
        <v>1179</v>
      </c>
      <c r="D10" s="40"/>
      <c r="E10" s="52">
        <v>1165</v>
      </c>
      <c r="G10" s="41">
        <f>E10-C10</f>
        <v>-14</v>
      </c>
      <c r="H10" s="42"/>
      <c r="I10" s="51">
        <f>IF(E10&gt;C10,IF(C10,G10/C10,1),IF(C10,G10/C10,0))</f>
        <v>-0.011874469889737066</v>
      </c>
    </row>
    <row r="11" spans="3:9" ht="6" customHeight="1">
      <c r="C11" s="52"/>
      <c r="D11" s="40"/>
      <c r="E11" s="52"/>
      <c r="G11" s="41"/>
      <c r="H11" s="42"/>
      <c r="I11" s="51"/>
    </row>
    <row r="12" spans="2:9" ht="12.75">
      <c r="B12" t="s">
        <v>22</v>
      </c>
      <c r="C12" s="52">
        <v>758</v>
      </c>
      <c r="D12" s="40"/>
      <c r="E12" s="52">
        <v>788</v>
      </c>
      <c r="G12" s="41">
        <f>E12-C12</f>
        <v>30</v>
      </c>
      <c r="H12" s="42"/>
      <c r="I12" s="51">
        <f>IF(E12&gt;C12,IF(C12,G12/C12,1),IF(C12,G12/C12,0))</f>
        <v>0.0395778364116095</v>
      </c>
    </row>
    <row r="13" spans="3:9" ht="6" customHeight="1">
      <c r="C13" s="52"/>
      <c r="D13" s="40"/>
      <c r="E13" s="52"/>
      <c r="G13" s="41"/>
      <c r="H13" s="42"/>
      <c r="I13" s="51"/>
    </row>
    <row r="14" spans="2:9" ht="12.75">
      <c r="B14" t="s">
        <v>23</v>
      </c>
      <c r="C14" s="52">
        <v>1210</v>
      </c>
      <c r="D14" s="40"/>
      <c r="E14" s="52">
        <v>1194</v>
      </c>
      <c r="G14" s="41">
        <f>E14-C14</f>
        <v>-16</v>
      </c>
      <c r="H14" s="42"/>
      <c r="I14" s="51">
        <f>IF(E14&gt;C14,IF(C14,G14/C14,1),IF(C14,G14/C14,0))</f>
        <v>-0.013223140495867768</v>
      </c>
    </row>
    <row r="15" spans="3:9" ht="6" customHeight="1">
      <c r="C15" s="52"/>
      <c r="D15" s="40"/>
      <c r="E15" s="52"/>
      <c r="G15" s="41"/>
      <c r="H15" s="42"/>
      <c r="I15" s="51"/>
    </row>
    <row r="16" spans="2:9" ht="13.5" customHeight="1">
      <c r="B16" t="s">
        <v>24</v>
      </c>
      <c r="C16" s="52">
        <v>5</v>
      </c>
      <c r="D16" s="40"/>
      <c r="E16" s="52">
        <v>4</v>
      </c>
      <c r="G16" s="41">
        <f>E16-C16</f>
        <v>-1</v>
      </c>
      <c r="H16" s="42"/>
      <c r="I16" s="51">
        <f>IF(E16&gt;C16,IF(C16,G16/C16,1),IF(C16,G16/C16,0))</f>
        <v>-0.2</v>
      </c>
    </row>
    <row r="17" spans="3:9" ht="6" customHeight="1">
      <c r="C17" s="52"/>
      <c r="D17" s="40"/>
      <c r="E17" s="52"/>
      <c r="G17" s="41"/>
      <c r="H17" s="42"/>
      <c r="I17" s="51"/>
    </row>
    <row r="18" spans="2:9" ht="13.5" customHeight="1">
      <c r="B18" t="s">
        <v>117</v>
      </c>
      <c r="C18" s="52">
        <v>57</v>
      </c>
      <c r="D18" s="40"/>
      <c r="E18" s="52">
        <v>52</v>
      </c>
      <c r="G18" s="41">
        <f>E18-C18</f>
        <v>-5</v>
      </c>
      <c r="H18" s="42"/>
      <c r="I18" s="51">
        <f>IF(E18&gt;C18,IF(C18,G18/C18,1),IF(C18,G18/C18,0))</f>
        <v>-0.08771929824561403</v>
      </c>
    </row>
    <row r="19" spans="3:9" ht="6" customHeight="1">
      <c r="C19" s="52"/>
      <c r="D19" s="40"/>
      <c r="E19" s="52"/>
      <c r="G19" s="41"/>
      <c r="H19" s="42"/>
      <c r="I19" s="51"/>
    </row>
    <row r="20" spans="2:9" ht="13.5" customHeight="1">
      <c r="B20" t="s">
        <v>135</v>
      </c>
      <c r="C20" s="52">
        <v>235</v>
      </c>
      <c r="D20" s="40"/>
      <c r="E20" s="52">
        <v>212</v>
      </c>
      <c r="G20" s="41">
        <f>E20-C20</f>
        <v>-23</v>
      </c>
      <c r="H20" s="42"/>
      <c r="I20" s="51">
        <f>IF(E20&gt;C20,IF(C20,G20/C20,1),IF(C20,G20/C20,0))</f>
        <v>-0.09787234042553192</v>
      </c>
    </row>
    <row r="21" spans="3:9" ht="6" customHeight="1">
      <c r="C21" s="52"/>
      <c r="D21" s="40"/>
      <c r="E21" s="52"/>
      <c r="G21" s="41"/>
      <c r="H21" s="42"/>
      <c r="I21" s="51"/>
    </row>
    <row r="22" spans="2:9" ht="12.75" customHeight="1">
      <c r="B22" t="s">
        <v>132</v>
      </c>
      <c r="C22" s="52">
        <v>236</v>
      </c>
      <c r="D22" s="40"/>
      <c r="E22" s="52">
        <v>275</v>
      </c>
      <c r="G22" s="41">
        <f>E22-C22</f>
        <v>39</v>
      </c>
      <c r="H22" s="42"/>
      <c r="I22" s="51">
        <f>IF(E22&gt;C22,IF(C22,G22/C22,1),IF(C22,G22/C22,0))</f>
        <v>0.1652542372881356</v>
      </c>
    </row>
    <row r="23" spans="3:9" ht="6" customHeight="1">
      <c r="C23" s="52"/>
      <c r="D23" s="40"/>
      <c r="E23" s="52"/>
      <c r="G23" s="41"/>
      <c r="H23" s="42"/>
      <c r="I23" s="53"/>
    </row>
    <row r="24" spans="2:9" ht="12.75">
      <c r="B24" s="88" t="s">
        <v>5</v>
      </c>
      <c r="C24" s="89">
        <v>6747</v>
      </c>
      <c r="D24" s="40"/>
      <c r="E24" s="89">
        <f>SUM(E6:E22)</f>
        <v>6976</v>
      </c>
      <c r="G24" s="90">
        <f>SUM(G6:G22)</f>
        <v>229</v>
      </c>
      <c r="H24" s="42"/>
      <c r="I24" s="91">
        <f>IF(E24&gt;C24,IF(C24,G24/C24,1),IF(C24,G24/C24,0))</f>
        <v>0.033941010819623536</v>
      </c>
    </row>
    <row r="25" spans="3:9" ht="12.75">
      <c r="C25" s="49"/>
      <c r="E25" s="49"/>
      <c r="G25" s="38"/>
      <c r="H25" s="39"/>
      <c r="I25" s="50"/>
    </row>
    <row r="26" spans="1:9" ht="12.75">
      <c r="A26" s="36" t="s">
        <v>25</v>
      </c>
      <c r="C26" s="49"/>
      <c r="D26" s="36"/>
      <c r="E26" s="49"/>
      <c r="G26" s="38"/>
      <c r="H26" s="39"/>
      <c r="I26" s="51"/>
    </row>
    <row r="27" spans="3:9" ht="12.75">
      <c r="C27" s="49"/>
      <c r="E27" s="49"/>
      <c r="G27" s="38"/>
      <c r="H27" s="39"/>
      <c r="I27" s="51"/>
    </row>
    <row r="28" spans="2:9" ht="12.75">
      <c r="B28" t="s">
        <v>157</v>
      </c>
      <c r="C28" s="49">
        <v>10382</v>
      </c>
      <c r="E28" s="49">
        <v>10966</v>
      </c>
      <c r="G28" s="38">
        <f>E28-C28</f>
        <v>584</v>
      </c>
      <c r="H28" s="39"/>
      <c r="I28" s="51">
        <f>IF(E28&gt;C28,IF(C28,G28/C28,1),IF(C28,G28/C28,0))</f>
        <v>0.05625120400693508</v>
      </c>
    </row>
    <row r="29" spans="3:9" ht="6" customHeight="1">
      <c r="C29" s="49"/>
      <c r="E29" s="49"/>
      <c r="G29" s="38"/>
      <c r="H29" s="39"/>
      <c r="I29" s="51"/>
    </row>
    <row r="30" spans="2:9" ht="12.75">
      <c r="B30" t="s">
        <v>20</v>
      </c>
      <c r="C30" s="49">
        <v>12190</v>
      </c>
      <c r="E30" s="49">
        <v>12354</v>
      </c>
      <c r="G30" s="38">
        <f>E30-C30</f>
        <v>164</v>
      </c>
      <c r="H30" s="39"/>
      <c r="I30" s="51">
        <f>IF(E30&gt;C30,IF(C30,G30/C30,1),IF(C30,G30/C30,0))</f>
        <v>0.013453650533223954</v>
      </c>
    </row>
    <row r="31" spans="3:9" ht="6" customHeight="1">
      <c r="C31" s="49"/>
      <c r="E31" s="49"/>
      <c r="G31" s="38"/>
      <c r="H31" s="39"/>
      <c r="I31" s="51"/>
    </row>
    <row r="32" spans="2:9" ht="12.75">
      <c r="B32" t="s">
        <v>21</v>
      </c>
      <c r="C32" s="49">
        <v>22210.5</v>
      </c>
      <c r="E32" s="49">
        <v>23441</v>
      </c>
      <c r="G32" s="38">
        <f>E32-C32</f>
        <v>1230.5</v>
      </c>
      <c r="H32" s="39"/>
      <c r="I32" s="51">
        <f>IF(E32&gt;C32,IF(C32,G32/C32,1),IF(C32,G32/C32,0))</f>
        <v>0.055401724409626076</v>
      </c>
    </row>
    <row r="33" spans="3:9" ht="6" customHeight="1">
      <c r="C33" s="49"/>
      <c r="E33" s="49"/>
      <c r="G33" s="38"/>
      <c r="H33" s="39"/>
      <c r="I33" s="51"/>
    </row>
    <row r="34" spans="2:9" ht="12.75">
      <c r="B34" t="s">
        <v>22</v>
      </c>
      <c r="C34" s="49">
        <v>5554</v>
      </c>
      <c r="E34" s="49">
        <v>5803</v>
      </c>
      <c r="G34" s="38">
        <f>E34-C34</f>
        <v>249</v>
      </c>
      <c r="H34" s="39"/>
      <c r="I34" s="51">
        <f>IF(E34&gt;C34,IF(C34,G34/C34,1),IF(C34,G34/C34,0))</f>
        <v>0.044832553114872165</v>
      </c>
    </row>
    <row r="35" spans="3:9" ht="6" customHeight="1">
      <c r="C35" s="49"/>
      <c r="E35" s="49"/>
      <c r="G35" s="38"/>
      <c r="H35" s="39"/>
      <c r="I35" s="51"/>
    </row>
    <row r="36" spans="2:9" ht="12.75">
      <c r="B36" t="s">
        <v>23</v>
      </c>
      <c r="C36" s="49">
        <v>18071</v>
      </c>
      <c r="E36" s="49">
        <v>19211</v>
      </c>
      <c r="G36" s="38">
        <f>E36-C36</f>
        <v>1140</v>
      </c>
      <c r="H36" s="39"/>
      <c r="I36" s="51">
        <f>IF(E36&gt;C36,IF(C36,G36/C36,1),IF(C36,G36/C36,0))</f>
        <v>0.06308450002766865</v>
      </c>
    </row>
    <row r="37" spans="3:9" ht="6" customHeight="1">
      <c r="C37" s="49"/>
      <c r="E37" s="49"/>
      <c r="G37" s="38"/>
      <c r="H37" s="39"/>
      <c r="I37" s="51"/>
    </row>
    <row r="38" spans="2:9" ht="12.75">
      <c r="B38" t="s">
        <v>136</v>
      </c>
      <c r="C38" s="49">
        <v>1981</v>
      </c>
      <c r="E38" s="49">
        <v>2175.5</v>
      </c>
      <c r="G38" s="38">
        <f>E38-C38</f>
        <v>194.5</v>
      </c>
      <c r="H38" s="39"/>
      <c r="I38" s="51">
        <f>IF(E38&gt;C38,IF(C38,G38/C38,1),IF(C38,G38/C38,0))</f>
        <v>0.09818273599192327</v>
      </c>
    </row>
    <row r="39" spans="3:9" ht="6" customHeight="1">
      <c r="C39" s="49"/>
      <c r="E39" s="49"/>
      <c r="G39" s="38"/>
      <c r="H39" s="39"/>
      <c r="I39" s="53"/>
    </row>
    <row r="40" spans="2:9" ht="12.75">
      <c r="B40" s="88" t="s">
        <v>5</v>
      </c>
      <c r="C40" s="92">
        <v>70388.5</v>
      </c>
      <c r="E40" s="92">
        <f>SUM(E28:E38)</f>
        <v>73950.5</v>
      </c>
      <c r="G40" s="93">
        <f>SUM(G28:G38)</f>
        <v>3562</v>
      </c>
      <c r="H40" s="39"/>
      <c r="I40" s="91">
        <f>IF(E40&gt;C40,IF(C40,G40/C40,1),IF(C40,G40/C40,0))</f>
        <v>0.0506048573275464</v>
      </c>
    </row>
    <row r="41" ht="12.75" customHeight="1"/>
    <row r="45" ht="12.75">
      <c r="B45" s="101" t="s">
        <v>153</v>
      </c>
    </row>
    <row r="46" ht="9.75" customHeight="1">
      <c r="B46" s="54"/>
    </row>
    <row r="47" ht="12.75">
      <c r="B47" s="54"/>
    </row>
    <row r="48" ht="12.75">
      <c r="B48" s="54"/>
    </row>
    <row r="49" ht="9.75" customHeight="1">
      <c r="B49" s="54"/>
    </row>
    <row r="50" ht="12.75">
      <c r="B50" s="94"/>
    </row>
    <row r="51" ht="12.75">
      <c r="B51" s="95"/>
    </row>
    <row r="52" ht="12.75">
      <c r="B52" s="54"/>
    </row>
  </sheetData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2009
Headcount and Credit Hour Production Report</oddHeader>
    <oddFooter>&amp;L&amp;8Office of Institutional Research
&amp;F &amp;A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115" zoomScaleNormal="115" workbookViewId="0" topLeftCell="A1">
      <pane xSplit="2" ySplit="2" topLeftCell="C3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140625" defaultRowHeight="10.5" customHeight="1"/>
  <cols>
    <col min="1" max="1" width="2.7109375" style="1" customWidth="1"/>
    <col min="2" max="2" width="19.421875" style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05"/>
      <c r="B1" s="105"/>
      <c r="C1" s="113" t="s">
        <v>167</v>
      </c>
      <c r="D1" s="114"/>
      <c r="E1" s="114"/>
      <c r="F1" s="114"/>
      <c r="G1" s="114"/>
      <c r="H1" s="114"/>
      <c r="I1" s="114"/>
      <c r="J1" s="114"/>
      <c r="K1" s="115"/>
      <c r="M1" s="113" t="s">
        <v>168</v>
      </c>
      <c r="N1" s="114"/>
      <c r="O1" s="114"/>
      <c r="P1" s="114"/>
      <c r="Q1" s="114"/>
      <c r="R1" s="114"/>
      <c r="S1" s="114"/>
      <c r="T1" s="114"/>
      <c r="U1" s="115"/>
    </row>
    <row r="2" spans="1:21" ht="10.5" customHeight="1">
      <c r="A2" s="105"/>
      <c r="B2" s="105"/>
      <c r="C2" s="111" t="s">
        <v>0</v>
      </c>
      <c r="D2" s="112"/>
      <c r="E2" s="112"/>
      <c r="F2" s="29"/>
      <c r="G2" s="111" t="s">
        <v>1</v>
      </c>
      <c r="H2" s="112"/>
      <c r="I2" s="112"/>
      <c r="J2" s="29"/>
      <c r="K2" s="30" t="s">
        <v>2</v>
      </c>
      <c r="L2" s="5"/>
      <c r="M2" s="111" t="s">
        <v>0</v>
      </c>
      <c r="N2" s="112"/>
      <c r="O2" s="112"/>
      <c r="P2" s="29"/>
      <c r="Q2" s="111" t="s">
        <v>1</v>
      </c>
      <c r="R2" s="112"/>
      <c r="S2" s="112"/>
      <c r="T2" s="29"/>
      <c r="U2" s="30" t="s">
        <v>2</v>
      </c>
    </row>
    <row r="3" spans="1:21" s="6" customFormat="1" ht="10.5" customHeight="1">
      <c r="A3" s="105"/>
      <c r="B3" s="106"/>
      <c r="C3" s="7" t="s">
        <v>3</v>
      </c>
      <c r="D3" s="8" t="s">
        <v>4</v>
      </c>
      <c r="E3" s="8" t="s">
        <v>5</v>
      </c>
      <c r="F3" s="8"/>
      <c r="G3" s="9" t="s">
        <v>3</v>
      </c>
      <c r="H3" s="8" t="s">
        <v>4</v>
      </c>
      <c r="I3" s="8" t="s">
        <v>5</v>
      </c>
      <c r="J3" s="8"/>
      <c r="K3" s="10" t="s">
        <v>5</v>
      </c>
      <c r="L3" s="5"/>
      <c r="M3" s="7" t="s">
        <v>3</v>
      </c>
      <c r="N3" s="8" t="s">
        <v>4</v>
      </c>
      <c r="O3" s="8" t="s">
        <v>5</v>
      </c>
      <c r="P3" s="8"/>
      <c r="Q3" s="9" t="s">
        <v>3</v>
      </c>
      <c r="R3" s="8" t="s">
        <v>4</v>
      </c>
      <c r="S3" s="8" t="s">
        <v>5</v>
      </c>
      <c r="T3" s="8"/>
      <c r="U3" s="10" t="s">
        <v>5</v>
      </c>
    </row>
    <row r="4" spans="1:21" ht="9.75" customHeight="1">
      <c r="A4" s="105"/>
      <c r="B4" s="106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1:21" ht="9.75" customHeight="1">
      <c r="A5" s="107" t="s">
        <v>6</v>
      </c>
      <c r="B5" s="108"/>
      <c r="C5" s="3"/>
      <c r="D5" s="2"/>
      <c r="E5" s="2"/>
      <c r="F5" s="2"/>
      <c r="G5" s="3"/>
      <c r="H5" s="2"/>
      <c r="I5" s="2"/>
      <c r="J5" s="2"/>
      <c r="K5" s="4"/>
      <c r="L5" s="3"/>
      <c r="M5" s="3"/>
      <c r="N5" s="2"/>
      <c r="O5" s="2"/>
      <c r="P5" s="2"/>
      <c r="Q5" s="3"/>
      <c r="R5" s="2"/>
      <c r="S5" s="2"/>
      <c r="T5" s="2"/>
      <c r="U5" s="4"/>
    </row>
    <row r="6" spans="2:21" ht="9.75" customHeight="1">
      <c r="B6" s="1" t="s">
        <v>158</v>
      </c>
      <c r="C6" s="3">
        <v>662</v>
      </c>
      <c r="D6" s="2">
        <v>241</v>
      </c>
      <c r="E6" s="2">
        <f aca="true" t="shared" si="0" ref="E6:E14">D6+C6</f>
        <v>903</v>
      </c>
      <c r="F6" s="2"/>
      <c r="G6" s="3">
        <v>36</v>
      </c>
      <c r="H6" s="2">
        <v>165</v>
      </c>
      <c r="I6" s="2">
        <f aca="true" t="shared" si="1" ref="I6:I12">H6+G6</f>
        <v>201</v>
      </c>
      <c r="J6" s="2"/>
      <c r="K6" s="4">
        <f aca="true" t="shared" si="2" ref="K6:K15">I6+E6</f>
        <v>1104</v>
      </c>
      <c r="L6" s="3"/>
      <c r="M6" s="3">
        <v>737</v>
      </c>
      <c r="N6" s="2">
        <v>255</v>
      </c>
      <c r="O6" s="2">
        <f aca="true" t="shared" si="3" ref="O6:O14">N6+M6</f>
        <v>992</v>
      </c>
      <c r="P6" s="2"/>
      <c r="Q6" s="3">
        <v>42</v>
      </c>
      <c r="R6" s="2">
        <v>217</v>
      </c>
      <c r="S6" s="2">
        <f aca="true" t="shared" si="4" ref="S6:S12">R6+Q6</f>
        <v>259</v>
      </c>
      <c r="T6" s="2"/>
      <c r="U6" s="4">
        <f aca="true" t="shared" si="5" ref="U6:U15">S6+O6</f>
        <v>1251</v>
      </c>
    </row>
    <row r="7" spans="2:22" ht="9.75" customHeight="1">
      <c r="B7" s="1" t="s">
        <v>7</v>
      </c>
      <c r="C7" s="3">
        <v>1024</v>
      </c>
      <c r="D7" s="2">
        <v>383</v>
      </c>
      <c r="E7" s="2">
        <f t="shared" si="0"/>
        <v>1407</v>
      </c>
      <c r="F7" s="2"/>
      <c r="G7" s="3">
        <v>169</v>
      </c>
      <c r="H7" s="2">
        <v>387</v>
      </c>
      <c r="I7" s="2">
        <f t="shared" si="1"/>
        <v>556</v>
      </c>
      <c r="J7" s="2"/>
      <c r="K7" s="4">
        <f t="shared" si="2"/>
        <v>1963</v>
      </c>
      <c r="L7" s="3"/>
      <c r="M7" s="3">
        <v>1138</v>
      </c>
      <c r="N7" s="2">
        <v>384</v>
      </c>
      <c r="O7" s="2">
        <f t="shared" si="3"/>
        <v>1522</v>
      </c>
      <c r="P7" s="2"/>
      <c r="Q7" s="3">
        <v>112</v>
      </c>
      <c r="R7" s="2">
        <v>401</v>
      </c>
      <c r="S7" s="2">
        <f t="shared" si="4"/>
        <v>513</v>
      </c>
      <c r="T7" s="2"/>
      <c r="U7" s="4">
        <f t="shared" si="5"/>
        <v>2035</v>
      </c>
      <c r="V7" s="103"/>
    </row>
    <row r="8" spans="2:22" ht="9.75" customHeight="1">
      <c r="B8" s="1" t="s">
        <v>8</v>
      </c>
      <c r="C8" s="3">
        <v>776</v>
      </c>
      <c r="D8" s="2">
        <v>282</v>
      </c>
      <c r="E8" s="2">
        <f t="shared" si="0"/>
        <v>1058</v>
      </c>
      <c r="F8" s="2"/>
      <c r="G8" s="3">
        <v>39</v>
      </c>
      <c r="H8" s="2">
        <v>82</v>
      </c>
      <c r="I8" s="2">
        <f t="shared" si="1"/>
        <v>121</v>
      </c>
      <c r="J8" s="2"/>
      <c r="K8" s="4">
        <f t="shared" si="2"/>
        <v>1179</v>
      </c>
      <c r="L8" s="3"/>
      <c r="M8" s="3">
        <v>778</v>
      </c>
      <c r="N8" s="2">
        <v>288</v>
      </c>
      <c r="O8" s="2">
        <f t="shared" si="3"/>
        <v>1066</v>
      </c>
      <c r="P8" s="2"/>
      <c r="Q8" s="3">
        <v>33</v>
      </c>
      <c r="R8" s="2">
        <v>66</v>
      </c>
      <c r="S8" s="2">
        <f t="shared" si="4"/>
        <v>99</v>
      </c>
      <c r="T8" s="2"/>
      <c r="U8" s="4">
        <f t="shared" si="5"/>
        <v>1165</v>
      </c>
      <c r="V8" s="103"/>
    </row>
    <row r="9" spans="2:21" ht="9.75" customHeight="1">
      <c r="B9" s="1" t="s">
        <v>9</v>
      </c>
      <c r="C9" s="3">
        <v>526</v>
      </c>
      <c r="D9" s="2">
        <v>148</v>
      </c>
      <c r="E9" s="2">
        <f t="shared" si="0"/>
        <v>674</v>
      </c>
      <c r="F9" s="2"/>
      <c r="G9" s="3">
        <v>33</v>
      </c>
      <c r="H9" s="2">
        <v>51</v>
      </c>
      <c r="I9" s="2">
        <f t="shared" si="1"/>
        <v>84</v>
      </c>
      <c r="J9" s="2"/>
      <c r="K9" s="4">
        <f t="shared" si="2"/>
        <v>758</v>
      </c>
      <c r="L9" s="3"/>
      <c r="M9" s="3">
        <v>538</v>
      </c>
      <c r="N9" s="2">
        <v>143</v>
      </c>
      <c r="O9" s="2">
        <f t="shared" si="3"/>
        <v>681</v>
      </c>
      <c r="P9" s="2"/>
      <c r="Q9" s="3">
        <v>52</v>
      </c>
      <c r="R9" s="2">
        <v>55</v>
      </c>
      <c r="S9" s="2">
        <f t="shared" si="4"/>
        <v>107</v>
      </c>
      <c r="T9" s="2"/>
      <c r="U9" s="4">
        <f t="shared" si="5"/>
        <v>788</v>
      </c>
    </row>
    <row r="10" spans="2:22" ht="9.75" customHeight="1">
      <c r="B10" s="1" t="s">
        <v>10</v>
      </c>
      <c r="C10" s="3">
        <v>668</v>
      </c>
      <c r="D10" s="2">
        <v>225</v>
      </c>
      <c r="E10" s="2">
        <f t="shared" si="0"/>
        <v>893</v>
      </c>
      <c r="F10" s="2"/>
      <c r="G10" s="3">
        <v>199</v>
      </c>
      <c r="H10" s="2">
        <v>118</v>
      </c>
      <c r="I10" s="2">
        <f t="shared" si="1"/>
        <v>317</v>
      </c>
      <c r="J10" s="2"/>
      <c r="K10" s="4">
        <f t="shared" si="2"/>
        <v>1210</v>
      </c>
      <c r="L10" s="3"/>
      <c r="M10" s="3">
        <v>675</v>
      </c>
      <c r="N10" s="2">
        <v>238</v>
      </c>
      <c r="O10" s="2">
        <f t="shared" si="3"/>
        <v>913</v>
      </c>
      <c r="P10" s="2"/>
      <c r="Q10" s="3">
        <v>172</v>
      </c>
      <c r="R10" s="2">
        <v>109</v>
      </c>
      <c r="S10" s="2">
        <f t="shared" si="4"/>
        <v>281</v>
      </c>
      <c r="T10" s="2"/>
      <c r="U10" s="4">
        <f t="shared" si="5"/>
        <v>1194</v>
      </c>
      <c r="V10" s="103"/>
    </row>
    <row r="11" spans="2:22" ht="9.75" customHeight="1">
      <c r="B11" s="1" t="s">
        <v>11</v>
      </c>
      <c r="C11" s="3">
        <v>18</v>
      </c>
      <c r="D11" s="2">
        <v>107</v>
      </c>
      <c r="E11" s="2">
        <f t="shared" si="0"/>
        <v>125</v>
      </c>
      <c r="F11" s="2"/>
      <c r="G11" s="3">
        <v>3</v>
      </c>
      <c r="H11" s="2">
        <v>108</v>
      </c>
      <c r="I11" s="2">
        <f t="shared" si="1"/>
        <v>111</v>
      </c>
      <c r="J11" s="2"/>
      <c r="K11" s="4">
        <f t="shared" si="2"/>
        <v>236</v>
      </c>
      <c r="L11" s="3"/>
      <c r="M11" s="3">
        <v>32</v>
      </c>
      <c r="N11" s="2">
        <v>101</v>
      </c>
      <c r="O11" s="2">
        <f t="shared" si="3"/>
        <v>133</v>
      </c>
      <c r="P11" s="2"/>
      <c r="Q11" s="3">
        <v>4</v>
      </c>
      <c r="R11" s="2">
        <v>138</v>
      </c>
      <c r="S11" s="2">
        <f t="shared" si="4"/>
        <v>142</v>
      </c>
      <c r="T11" s="2"/>
      <c r="U11" s="4">
        <f t="shared" si="5"/>
        <v>275</v>
      </c>
      <c r="V11" s="103"/>
    </row>
    <row r="12" spans="2:22" ht="9.75" customHeight="1">
      <c r="B12" s="63" t="s">
        <v>127</v>
      </c>
      <c r="C12" s="3">
        <v>170</v>
      </c>
      <c r="D12" s="2">
        <v>65</v>
      </c>
      <c r="E12" s="2">
        <f t="shared" si="0"/>
        <v>235</v>
      </c>
      <c r="F12" s="2"/>
      <c r="G12" s="11">
        <v>0</v>
      </c>
      <c r="H12" s="12">
        <v>0</v>
      </c>
      <c r="I12" s="2">
        <f t="shared" si="1"/>
        <v>0</v>
      </c>
      <c r="J12" s="2"/>
      <c r="K12" s="4">
        <f t="shared" si="2"/>
        <v>235</v>
      </c>
      <c r="L12" s="3"/>
      <c r="M12" s="3">
        <v>151</v>
      </c>
      <c r="N12" s="2">
        <v>61</v>
      </c>
      <c r="O12" s="2">
        <f t="shared" si="3"/>
        <v>212</v>
      </c>
      <c r="P12" s="2"/>
      <c r="Q12" s="11">
        <v>0</v>
      </c>
      <c r="R12" s="12">
        <v>0</v>
      </c>
      <c r="S12" s="2">
        <f t="shared" si="4"/>
        <v>0</v>
      </c>
      <c r="T12" s="2"/>
      <c r="U12" s="4">
        <f t="shared" si="5"/>
        <v>212</v>
      </c>
      <c r="V12" s="103"/>
    </row>
    <row r="13" spans="2:22" ht="9.75" customHeight="1">
      <c r="B13" s="1" t="s">
        <v>118</v>
      </c>
      <c r="C13" s="3">
        <v>1</v>
      </c>
      <c r="D13" s="2">
        <v>56</v>
      </c>
      <c r="E13" s="2">
        <f t="shared" si="0"/>
        <v>57</v>
      </c>
      <c r="F13" s="2"/>
      <c r="G13" s="11"/>
      <c r="H13" s="12"/>
      <c r="I13" s="2"/>
      <c r="J13" s="2"/>
      <c r="K13" s="4">
        <f t="shared" si="2"/>
        <v>57</v>
      </c>
      <c r="L13" s="3"/>
      <c r="M13" s="3">
        <v>1</v>
      </c>
      <c r="N13" s="2">
        <v>51</v>
      </c>
      <c r="O13" s="2">
        <f t="shared" si="3"/>
        <v>52</v>
      </c>
      <c r="P13" s="2"/>
      <c r="Q13" s="11"/>
      <c r="R13" s="12"/>
      <c r="S13" s="2"/>
      <c r="T13" s="2"/>
      <c r="U13" s="4">
        <f t="shared" si="5"/>
        <v>52</v>
      </c>
      <c r="V13" s="103"/>
    </row>
    <row r="14" spans="2:22" ht="9.75" customHeight="1">
      <c r="B14" s="1" t="s">
        <v>12</v>
      </c>
      <c r="C14" s="3">
        <v>0</v>
      </c>
      <c r="D14" s="2">
        <v>5</v>
      </c>
      <c r="E14" s="2">
        <f t="shared" si="0"/>
        <v>5</v>
      </c>
      <c r="F14" s="2"/>
      <c r="G14" s="3"/>
      <c r="H14" s="2"/>
      <c r="I14" s="2"/>
      <c r="J14" s="2"/>
      <c r="K14" s="4">
        <f t="shared" si="2"/>
        <v>5</v>
      </c>
      <c r="L14" s="3"/>
      <c r="M14" s="3">
        <v>1</v>
      </c>
      <c r="N14" s="2">
        <v>3</v>
      </c>
      <c r="O14" s="2">
        <f t="shared" si="3"/>
        <v>4</v>
      </c>
      <c r="P14" s="2"/>
      <c r="Q14" s="3"/>
      <c r="R14" s="2"/>
      <c r="S14" s="2"/>
      <c r="T14" s="2"/>
      <c r="U14" s="4">
        <f t="shared" si="5"/>
        <v>4</v>
      </c>
      <c r="V14" s="103"/>
    </row>
    <row r="15" spans="1:21" s="13" customFormat="1" ht="9.75" customHeight="1">
      <c r="A15" s="109" t="s">
        <v>13</v>
      </c>
      <c r="B15" s="110"/>
      <c r="C15" s="14">
        <f>SUM(C6:C14)</f>
        <v>3845</v>
      </c>
      <c r="D15" s="15">
        <f>SUM(D6:D14)</f>
        <v>1512</v>
      </c>
      <c r="E15" s="16">
        <f>D15+C15</f>
        <v>5357</v>
      </c>
      <c r="F15" s="16"/>
      <c r="G15" s="14">
        <f>SUM(G6:G14)</f>
        <v>479</v>
      </c>
      <c r="H15" s="15">
        <f>SUM(H6:H14)</f>
        <v>911</v>
      </c>
      <c r="I15" s="16">
        <f>SUM(I6:I14)</f>
        <v>1390</v>
      </c>
      <c r="J15" s="16"/>
      <c r="K15" s="17">
        <f t="shared" si="2"/>
        <v>6747</v>
      </c>
      <c r="L15" s="18"/>
      <c r="M15" s="14">
        <f>SUM(M6:M14)</f>
        <v>4051</v>
      </c>
      <c r="N15" s="15">
        <f>SUM(N6:N14)</f>
        <v>1524</v>
      </c>
      <c r="O15" s="16">
        <f>N15+M15</f>
        <v>5575</v>
      </c>
      <c r="P15" s="16"/>
      <c r="Q15" s="14">
        <f>SUM(Q6:Q14)</f>
        <v>415</v>
      </c>
      <c r="R15" s="15">
        <f>SUM(R6:R14)</f>
        <v>986</v>
      </c>
      <c r="S15" s="16">
        <f>SUM(S6:S14)</f>
        <v>1401</v>
      </c>
      <c r="T15" s="16"/>
      <c r="U15" s="17">
        <f t="shared" si="5"/>
        <v>6976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Q2:S2"/>
    <mergeCell ref="M1:U1"/>
    <mergeCell ref="A1:B1"/>
    <mergeCell ref="A2:B2"/>
    <mergeCell ref="C2:E2"/>
    <mergeCell ref="C1:K1"/>
    <mergeCell ref="G2:I2"/>
    <mergeCell ref="M2:O2"/>
    <mergeCell ref="A3:B3"/>
    <mergeCell ref="A4:B4"/>
    <mergeCell ref="A5:B5"/>
    <mergeCell ref="A15:B15"/>
  </mergeCells>
  <printOptions horizontalCentered="1"/>
  <pageMargins left="0.5" right="0.5" top="1.25" bottom="1" header="0.5" footer="0.5"/>
  <pageSetup horizontalDpi="600" verticalDpi="600" orientation="landscape" r:id="rId1"/>
  <headerFooter alignWithMargins="0">
    <oddHeader>&amp;C&amp;"Arial,Bold"The University of Alabama in Huntsville&amp;"Arial,Bold Italic"
&amp;"Arial,Bold"Spring 2009
Headcount and Credit Hour Production Report</oddHeader>
    <oddFooter>&amp;L&amp;8Office of Institutional Research
&amp;F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E3" sqref="E3"/>
    </sheetView>
  </sheetViews>
  <sheetFormatPr defaultColWidth="9.140625" defaultRowHeight="12.75"/>
  <cols>
    <col min="1" max="2" width="5.7109375" style="26" customWidth="1"/>
    <col min="3" max="3" width="8.421875" style="26" customWidth="1"/>
    <col min="4" max="4" width="13.28125" style="26" customWidth="1"/>
    <col min="5" max="5" width="10.8515625" style="26" customWidth="1"/>
    <col min="6" max="6" width="5.7109375" style="27" customWidth="1"/>
    <col min="7" max="7" width="10.8515625" style="26" customWidth="1"/>
    <col min="8" max="16384" width="9.140625" style="26" customWidth="1"/>
  </cols>
  <sheetData>
    <row r="1" spans="1:4" ht="12">
      <c r="A1" s="116" t="s">
        <v>159</v>
      </c>
      <c r="B1" s="116"/>
      <c r="C1" s="116"/>
      <c r="D1" s="116"/>
    </row>
    <row r="3" spans="5:7" ht="12">
      <c r="E3" s="64" t="s">
        <v>156</v>
      </c>
      <c r="F3" s="45"/>
      <c r="G3" s="64" t="s">
        <v>163</v>
      </c>
    </row>
    <row r="5" spans="2:6" ht="12">
      <c r="B5" s="116" t="s">
        <v>15</v>
      </c>
      <c r="C5" s="116"/>
      <c r="D5" s="116"/>
      <c r="F5" s="26"/>
    </row>
    <row r="6" spans="3:7" ht="12">
      <c r="C6" s="26" t="s">
        <v>29</v>
      </c>
      <c r="E6" s="26">
        <v>129</v>
      </c>
      <c r="G6" s="26">
        <v>145</v>
      </c>
    </row>
    <row r="7" spans="3:7" ht="12">
      <c r="C7" s="26" t="s">
        <v>30</v>
      </c>
      <c r="E7" s="26">
        <v>96</v>
      </c>
      <c r="G7" s="26">
        <v>98</v>
      </c>
    </row>
    <row r="8" spans="3:7" ht="12">
      <c r="C8" s="26" t="s">
        <v>31</v>
      </c>
      <c r="E8" s="26">
        <v>206</v>
      </c>
      <c r="G8" s="26">
        <v>236</v>
      </c>
    </row>
    <row r="9" spans="3:7" ht="12">
      <c r="C9" s="26" t="s">
        <v>32</v>
      </c>
      <c r="E9" s="26">
        <v>109</v>
      </c>
      <c r="G9" s="26">
        <v>128</v>
      </c>
    </row>
    <row r="10" spans="3:7" ht="12">
      <c r="C10" s="26" t="s">
        <v>33</v>
      </c>
      <c r="E10" s="26">
        <v>92</v>
      </c>
      <c r="G10" s="26">
        <v>94</v>
      </c>
    </row>
    <row r="11" spans="3:7" ht="12">
      <c r="C11" s="26" t="s">
        <v>34</v>
      </c>
      <c r="E11" s="26">
        <v>30</v>
      </c>
      <c r="G11" s="26">
        <v>36</v>
      </c>
    </row>
    <row r="12" spans="4:7" ht="12">
      <c r="D12" s="26" t="s">
        <v>27</v>
      </c>
      <c r="E12" s="28">
        <f>SUM(E6:E11)</f>
        <v>662</v>
      </c>
      <c r="G12" s="28">
        <f>SUM(G6:G11)</f>
        <v>737</v>
      </c>
    </row>
    <row r="14" spans="2:6" ht="12">
      <c r="B14" s="116" t="s">
        <v>28</v>
      </c>
      <c r="C14" s="116"/>
      <c r="D14" s="116"/>
      <c r="F14" s="26"/>
    </row>
    <row r="15" spans="3:7" ht="12">
      <c r="C15" s="26" t="s">
        <v>29</v>
      </c>
      <c r="E15" s="26">
        <v>54</v>
      </c>
      <c r="G15" s="26">
        <v>55</v>
      </c>
    </row>
    <row r="16" spans="3:7" ht="12">
      <c r="C16" s="26" t="s">
        <v>30</v>
      </c>
      <c r="E16" s="26">
        <v>24</v>
      </c>
      <c r="G16" s="26">
        <v>28</v>
      </c>
    </row>
    <row r="17" spans="3:7" ht="12">
      <c r="C17" s="43" t="s">
        <v>162</v>
      </c>
      <c r="E17" s="26">
        <v>1</v>
      </c>
      <c r="G17" s="26">
        <v>2</v>
      </c>
    </row>
    <row r="18" spans="3:7" ht="12">
      <c r="C18" s="26" t="s">
        <v>31</v>
      </c>
      <c r="E18" s="26">
        <v>66</v>
      </c>
      <c r="G18" s="26">
        <v>77</v>
      </c>
    </row>
    <row r="19" spans="3:7" ht="12">
      <c r="C19" s="26" t="s">
        <v>32</v>
      </c>
      <c r="E19" s="26">
        <v>63</v>
      </c>
      <c r="G19" s="26">
        <v>58</v>
      </c>
    </row>
    <row r="20" spans="3:7" ht="12">
      <c r="C20" s="26" t="s">
        <v>33</v>
      </c>
      <c r="E20" s="26">
        <v>20</v>
      </c>
      <c r="G20" s="26">
        <v>24</v>
      </c>
    </row>
    <row r="21" spans="3:7" ht="12">
      <c r="C21" s="26" t="s">
        <v>34</v>
      </c>
      <c r="E21" s="26">
        <v>13</v>
      </c>
      <c r="G21" s="26">
        <v>11</v>
      </c>
    </row>
    <row r="22" spans="4:7" ht="12">
      <c r="D22" s="26" t="s">
        <v>27</v>
      </c>
      <c r="E22" s="28">
        <f>SUM(E15:E21)</f>
        <v>241</v>
      </c>
      <c r="G22" s="28">
        <f>SUM(G15:G21)</f>
        <v>255</v>
      </c>
    </row>
    <row r="24" spans="4:7" ht="12">
      <c r="D24" s="26" t="s">
        <v>5</v>
      </c>
      <c r="E24" s="28">
        <f>E22+E12</f>
        <v>903</v>
      </c>
      <c r="G24" s="28">
        <f>G22+G12</f>
        <v>992</v>
      </c>
    </row>
    <row r="25" spans="1:4" ht="12">
      <c r="A25" s="116" t="s">
        <v>35</v>
      </c>
      <c r="B25" s="116"/>
      <c r="C25" s="116"/>
      <c r="D25" s="116"/>
    </row>
    <row r="27" spans="5:7" ht="12">
      <c r="E27" s="64" t="s">
        <v>156</v>
      </c>
      <c r="F27" s="45"/>
      <c r="G27" s="64" t="s">
        <v>163</v>
      </c>
    </row>
    <row r="29" spans="2:6" ht="12">
      <c r="B29" s="116" t="s">
        <v>15</v>
      </c>
      <c r="C29" s="116"/>
      <c r="D29" s="116"/>
      <c r="F29" s="26"/>
    </row>
    <row r="30" spans="3:7" ht="12">
      <c r="C30" s="26" t="s">
        <v>36</v>
      </c>
      <c r="E30" s="26">
        <v>96</v>
      </c>
      <c r="G30" s="26">
        <v>102</v>
      </c>
    </row>
    <row r="31" spans="3:7" ht="12">
      <c r="C31" s="26" t="s">
        <v>37</v>
      </c>
      <c r="E31" s="26">
        <v>70</v>
      </c>
      <c r="G31" s="26">
        <v>70</v>
      </c>
    </row>
    <row r="32" spans="3:7" ht="12">
      <c r="C32" s="26" t="s">
        <v>38</v>
      </c>
      <c r="E32" s="26">
        <v>126</v>
      </c>
      <c r="G32" s="26">
        <v>157</v>
      </c>
    </row>
    <row r="33" spans="3:7" ht="12">
      <c r="C33" s="26" t="s">
        <v>39</v>
      </c>
      <c r="E33" s="26">
        <v>181</v>
      </c>
      <c r="G33" s="26">
        <v>205</v>
      </c>
    </row>
    <row r="34" spans="3:7" ht="12">
      <c r="C34" s="26" t="s">
        <v>40</v>
      </c>
      <c r="E34" s="26">
        <v>41</v>
      </c>
      <c r="G34" s="26">
        <v>38</v>
      </c>
    </row>
    <row r="35" spans="3:7" ht="12">
      <c r="C35" s="26" t="s">
        <v>41</v>
      </c>
      <c r="E35" s="26">
        <v>438</v>
      </c>
      <c r="G35" s="26">
        <v>492</v>
      </c>
    </row>
    <row r="36" spans="3:7" ht="12">
      <c r="C36" s="26" t="s">
        <v>42</v>
      </c>
      <c r="E36" s="26">
        <v>23</v>
      </c>
      <c r="G36" s="26">
        <v>25</v>
      </c>
    </row>
    <row r="37" spans="3:7" ht="12">
      <c r="C37" s="26" t="s">
        <v>34</v>
      </c>
      <c r="E37" s="26">
        <v>49</v>
      </c>
      <c r="G37" s="26">
        <v>49</v>
      </c>
    </row>
    <row r="38" spans="4:7" ht="12">
      <c r="D38" s="26" t="s">
        <v>27</v>
      </c>
      <c r="E38" s="28">
        <f>SUM(E30:E37)</f>
        <v>1024</v>
      </c>
      <c r="G38" s="28">
        <f>SUM(G30:G37)</f>
        <v>1138</v>
      </c>
    </row>
    <row r="40" spans="2:6" ht="12">
      <c r="B40" s="116" t="s">
        <v>28</v>
      </c>
      <c r="C40" s="116"/>
      <c r="D40" s="116"/>
      <c r="F40" s="26"/>
    </row>
    <row r="41" spans="3:7" ht="12">
      <c r="C41" s="26" t="s">
        <v>36</v>
      </c>
      <c r="E41" s="26">
        <v>41</v>
      </c>
      <c r="G41" s="26">
        <v>36</v>
      </c>
    </row>
    <row r="42" spans="3:7" ht="12">
      <c r="C42" s="26" t="s">
        <v>37</v>
      </c>
      <c r="E42" s="26">
        <v>16</v>
      </c>
      <c r="G42" s="26">
        <v>19</v>
      </c>
    </row>
    <row r="43" spans="3:7" ht="12">
      <c r="C43" s="26" t="s">
        <v>38</v>
      </c>
      <c r="E43" s="26">
        <v>60</v>
      </c>
      <c r="G43" s="26">
        <v>69</v>
      </c>
    </row>
    <row r="44" spans="3:7" ht="12">
      <c r="C44" s="26" t="s">
        <v>39</v>
      </c>
      <c r="E44" s="26">
        <v>102</v>
      </c>
      <c r="G44" s="26">
        <v>75</v>
      </c>
    </row>
    <row r="45" spans="3:7" ht="12">
      <c r="C45" s="26" t="s">
        <v>40</v>
      </c>
      <c r="E45" s="26">
        <v>20</v>
      </c>
      <c r="G45" s="26">
        <v>17</v>
      </c>
    </row>
    <row r="46" spans="3:7" ht="12">
      <c r="C46" s="26" t="s">
        <v>41</v>
      </c>
      <c r="E46" s="26">
        <v>121</v>
      </c>
      <c r="G46" s="26">
        <v>148</v>
      </c>
    </row>
    <row r="47" spans="3:7" ht="12">
      <c r="C47" s="26" t="s">
        <v>42</v>
      </c>
      <c r="E47" s="26">
        <v>5</v>
      </c>
      <c r="G47" s="26">
        <v>4</v>
      </c>
    </row>
    <row r="48" spans="3:7" ht="12">
      <c r="C48" s="26" t="s">
        <v>34</v>
      </c>
      <c r="E48" s="26">
        <v>18</v>
      </c>
      <c r="G48" s="26">
        <v>16</v>
      </c>
    </row>
    <row r="49" spans="4:7" ht="12">
      <c r="D49" s="26" t="s">
        <v>27</v>
      </c>
      <c r="E49" s="28">
        <f>SUM(E41:E48)</f>
        <v>383</v>
      </c>
      <c r="G49" s="28">
        <f>SUM(G41:G48)</f>
        <v>384</v>
      </c>
    </row>
    <row r="51" spans="4:7" ht="12">
      <c r="D51" s="26" t="s">
        <v>5</v>
      </c>
      <c r="E51" s="28">
        <f>E49+E38</f>
        <v>1407</v>
      </c>
      <c r="G51" s="28">
        <f>G49+G38</f>
        <v>1522</v>
      </c>
    </row>
    <row r="52" spans="1:4" ht="12">
      <c r="A52" s="116" t="s">
        <v>43</v>
      </c>
      <c r="B52" s="116"/>
      <c r="C52" s="116"/>
      <c r="D52" s="116"/>
    </row>
    <row r="54" spans="5:7" ht="12">
      <c r="E54" s="64" t="s">
        <v>156</v>
      </c>
      <c r="F54" s="45"/>
      <c r="G54" s="64" t="s">
        <v>163</v>
      </c>
    </row>
    <row r="56" spans="2:6" ht="12">
      <c r="B56" s="116" t="s">
        <v>15</v>
      </c>
      <c r="C56" s="116"/>
      <c r="D56" s="116"/>
      <c r="F56" s="26"/>
    </row>
    <row r="57" spans="3:7" ht="12">
      <c r="C57" s="26" t="s">
        <v>44</v>
      </c>
      <c r="E57" s="26">
        <v>84</v>
      </c>
      <c r="G57" s="26">
        <v>113</v>
      </c>
    </row>
    <row r="58" spans="3:7" ht="12">
      <c r="C58" s="26" t="s">
        <v>45</v>
      </c>
      <c r="E58" s="26">
        <v>80</v>
      </c>
      <c r="G58" s="26">
        <v>81</v>
      </c>
    </row>
    <row r="59" spans="3:7" ht="12">
      <c r="C59" s="26" t="s">
        <v>46</v>
      </c>
      <c r="E59" s="26">
        <v>107</v>
      </c>
      <c r="G59" s="26">
        <v>90</v>
      </c>
    </row>
    <row r="60" spans="3:7" ht="12">
      <c r="C60" s="26" t="s">
        <v>47</v>
      </c>
      <c r="E60" s="26">
        <v>75</v>
      </c>
      <c r="G60" s="26">
        <v>73</v>
      </c>
    </row>
    <row r="61" spans="3:7" ht="12">
      <c r="C61" s="26" t="s">
        <v>137</v>
      </c>
      <c r="E61" s="26">
        <v>5</v>
      </c>
      <c r="G61" s="26">
        <v>4</v>
      </c>
    </row>
    <row r="62" spans="3:7" ht="12">
      <c r="C62" s="26" t="s">
        <v>138</v>
      </c>
      <c r="E62" s="26">
        <v>0</v>
      </c>
      <c r="G62" s="26">
        <v>3</v>
      </c>
    </row>
    <row r="63" spans="3:7" ht="12">
      <c r="C63" s="26" t="s">
        <v>149</v>
      </c>
      <c r="E63" s="26">
        <v>3</v>
      </c>
      <c r="G63" s="26">
        <v>2</v>
      </c>
    </row>
    <row r="64" spans="3:7" ht="12">
      <c r="C64" s="26" t="s">
        <v>139</v>
      </c>
      <c r="E64" s="26">
        <v>17</v>
      </c>
      <c r="G64" s="26">
        <v>19</v>
      </c>
    </row>
    <row r="65" spans="3:7" ht="12">
      <c r="C65" s="26" t="s">
        <v>48</v>
      </c>
      <c r="E65" s="26">
        <v>8</v>
      </c>
      <c r="G65" s="26">
        <v>6</v>
      </c>
    </row>
    <row r="66" spans="3:7" ht="12">
      <c r="C66" s="26" t="s">
        <v>140</v>
      </c>
      <c r="E66" s="26">
        <v>4</v>
      </c>
      <c r="G66" s="26">
        <v>5</v>
      </c>
    </row>
    <row r="67" spans="3:7" ht="12">
      <c r="C67" s="26" t="s">
        <v>148</v>
      </c>
      <c r="E67" s="26">
        <v>8</v>
      </c>
      <c r="G67" s="26">
        <v>4</v>
      </c>
    </row>
    <row r="68" spans="3:7" ht="12">
      <c r="C68" s="26" t="s">
        <v>142</v>
      </c>
      <c r="E68" s="26">
        <v>6</v>
      </c>
      <c r="G68" s="26">
        <v>5</v>
      </c>
    </row>
    <row r="69" spans="3:7" ht="12">
      <c r="C69" s="26" t="s">
        <v>141</v>
      </c>
      <c r="E69" s="26">
        <v>13</v>
      </c>
      <c r="G69" s="26">
        <v>16</v>
      </c>
    </row>
    <row r="70" spans="3:7" ht="12">
      <c r="C70" s="26" t="s">
        <v>49</v>
      </c>
      <c r="E70" s="26">
        <v>82</v>
      </c>
      <c r="G70" s="26">
        <v>80</v>
      </c>
    </row>
    <row r="71" spans="3:7" ht="12">
      <c r="C71" s="26" t="s">
        <v>50</v>
      </c>
      <c r="E71" s="26">
        <v>44</v>
      </c>
      <c r="G71" s="26">
        <v>33</v>
      </c>
    </row>
    <row r="72" spans="3:7" ht="12">
      <c r="C72" s="26" t="s">
        <v>51</v>
      </c>
      <c r="E72" s="26">
        <v>18</v>
      </c>
      <c r="G72" s="26">
        <v>23</v>
      </c>
    </row>
    <row r="73" spans="3:7" ht="12">
      <c r="C73" s="26" t="s">
        <v>52</v>
      </c>
      <c r="E73" s="26">
        <v>45</v>
      </c>
      <c r="G73" s="26">
        <v>51</v>
      </c>
    </row>
    <row r="74" spans="3:7" ht="12">
      <c r="C74" s="26" t="s">
        <v>53</v>
      </c>
      <c r="E74" s="26">
        <v>115</v>
      </c>
      <c r="G74" s="26">
        <v>116</v>
      </c>
    </row>
    <row r="75" spans="3:7" ht="12">
      <c r="C75" s="26" t="s">
        <v>54</v>
      </c>
      <c r="E75" s="26">
        <v>29</v>
      </c>
      <c r="G75" s="26">
        <v>31</v>
      </c>
    </row>
    <row r="76" spans="3:7" ht="12">
      <c r="C76" s="26" t="s">
        <v>34</v>
      </c>
      <c r="E76" s="26">
        <v>33</v>
      </c>
      <c r="G76" s="26">
        <v>23</v>
      </c>
    </row>
    <row r="77" spans="4:7" ht="12">
      <c r="D77" s="26" t="s">
        <v>27</v>
      </c>
      <c r="E77" s="28">
        <f>SUM(E57:E76)</f>
        <v>776</v>
      </c>
      <c r="G77" s="28">
        <f>SUM(G57:G76)</f>
        <v>778</v>
      </c>
    </row>
    <row r="79" spans="2:6" ht="12">
      <c r="B79" s="116" t="s">
        <v>28</v>
      </c>
      <c r="C79" s="116"/>
      <c r="D79" s="116"/>
      <c r="F79" s="26"/>
    </row>
    <row r="80" spans="3:7" ht="12">
      <c r="C80" s="26" t="s">
        <v>44</v>
      </c>
      <c r="E80" s="26">
        <v>49</v>
      </c>
      <c r="G80" s="26">
        <v>43</v>
      </c>
    </row>
    <row r="81" spans="3:7" ht="12">
      <c r="C81" s="26" t="s">
        <v>45</v>
      </c>
      <c r="E81" s="26">
        <v>26</v>
      </c>
      <c r="G81" s="26">
        <v>18</v>
      </c>
    </row>
    <row r="82" spans="3:7" ht="12">
      <c r="C82" s="26" t="s">
        <v>46</v>
      </c>
      <c r="E82" s="26">
        <v>22</v>
      </c>
      <c r="G82" s="26">
        <v>24</v>
      </c>
    </row>
    <row r="83" spans="3:7" ht="12">
      <c r="C83" s="26" t="s">
        <v>47</v>
      </c>
      <c r="E83" s="26">
        <v>35</v>
      </c>
      <c r="G83" s="26">
        <v>38</v>
      </c>
    </row>
    <row r="84" spans="3:7" ht="12">
      <c r="C84" s="26" t="s">
        <v>137</v>
      </c>
      <c r="E84" s="26">
        <v>1</v>
      </c>
      <c r="G84" s="26">
        <v>4</v>
      </c>
    </row>
    <row r="85" spans="3:7" ht="12">
      <c r="C85" s="26" t="s">
        <v>138</v>
      </c>
      <c r="E85" s="26">
        <v>1</v>
      </c>
      <c r="G85" s="26">
        <v>0</v>
      </c>
    </row>
    <row r="86" spans="3:7" ht="12">
      <c r="C86" s="26" t="s">
        <v>149</v>
      </c>
      <c r="E86" s="26">
        <v>1</v>
      </c>
      <c r="G86" s="26">
        <v>1</v>
      </c>
    </row>
    <row r="87" spans="3:7" ht="12">
      <c r="C87" s="26" t="s">
        <v>139</v>
      </c>
      <c r="E87" s="26">
        <v>7</v>
      </c>
      <c r="G87" s="26">
        <v>7</v>
      </c>
    </row>
    <row r="88" spans="3:7" ht="12">
      <c r="C88" s="26" t="s">
        <v>48</v>
      </c>
      <c r="E88" s="26">
        <v>3</v>
      </c>
      <c r="G88" s="26">
        <v>0</v>
      </c>
    </row>
    <row r="89" spans="3:7" ht="12">
      <c r="C89" s="26" t="s">
        <v>140</v>
      </c>
      <c r="E89" s="26">
        <v>1</v>
      </c>
      <c r="G89" s="26">
        <v>2</v>
      </c>
    </row>
    <row r="90" spans="3:7" ht="12">
      <c r="C90" s="26" t="s">
        <v>148</v>
      </c>
      <c r="E90" s="26">
        <v>0</v>
      </c>
      <c r="G90" s="26">
        <v>2</v>
      </c>
    </row>
    <row r="91" spans="3:7" ht="12">
      <c r="C91" s="26" t="s">
        <v>142</v>
      </c>
      <c r="E91" s="26">
        <v>2</v>
      </c>
      <c r="G91" s="26">
        <v>3</v>
      </c>
    </row>
    <row r="92" spans="3:7" ht="12">
      <c r="C92" s="26" t="s">
        <v>141</v>
      </c>
      <c r="E92" s="26">
        <v>3</v>
      </c>
      <c r="G92" s="26">
        <v>3</v>
      </c>
    </row>
    <row r="93" spans="3:7" ht="12">
      <c r="C93" s="26" t="s">
        <v>49</v>
      </c>
      <c r="E93" s="26">
        <v>18</v>
      </c>
      <c r="G93" s="26">
        <v>23</v>
      </c>
    </row>
    <row r="94" spans="3:7" ht="12">
      <c r="C94" s="26" t="s">
        <v>50</v>
      </c>
      <c r="E94" s="26">
        <v>14</v>
      </c>
      <c r="G94" s="26">
        <v>17</v>
      </c>
    </row>
    <row r="95" spans="3:7" ht="12">
      <c r="C95" s="26" t="s">
        <v>51</v>
      </c>
      <c r="E95" s="26">
        <v>15</v>
      </c>
      <c r="G95" s="26">
        <v>12</v>
      </c>
    </row>
    <row r="96" spans="3:7" ht="12">
      <c r="C96" s="26" t="s">
        <v>52</v>
      </c>
      <c r="E96" s="26">
        <v>11</v>
      </c>
      <c r="G96" s="26">
        <v>17</v>
      </c>
    </row>
    <row r="97" spans="3:7" ht="12">
      <c r="C97" s="26" t="s">
        <v>53</v>
      </c>
      <c r="E97" s="26">
        <v>48</v>
      </c>
      <c r="G97" s="26">
        <v>55</v>
      </c>
    </row>
    <row r="98" spans="3:7" ht="12">
      <c r="C98" s="26" t="s">
        <v>54</v>
      </c>
      <c r="E98" s="26">
        <v>16</v>
      </c>
      <c r="G98" s="26">
        <v>12</v>
      </c>
    </row>
    <row r="99" spans="3:7" ht="12">
      <c r="C99" s="26" t="s">
        <v>34</v>
      </c>
      <c r="E99" s="26">
        <v>9</v>
      </c>
      <c r="G99" s="26">
        <v>7</v>
      </c>
    </row>
    <row r="100" spans="4:7" ht="12">
      <c r="D100" s="26" t="s">
        <v>27</v>
      </c>
      <c r="E100" s="28">
        <f>SUM(E80:E99)</f>
        <v>282</v>
      </c>
      <c r="G100" s="28">
        <f>SUM(G80:G99)</f>
        <v>288</v>
      </c>
    </row>
    <row r="102" spans="4:7" ht="12">
      <c r="D102" s="26" t="s">
        <v>5</v>
      </c>
      <c r="E102" s="28">
        <f>E100+E77</f>
        <v>1058</v>
      </c>
      <c r="G102" s="28">
        <f>G100+G77</f>
        <v>1066</v>
      </c>
    </row>
    <row r="103" spans="5:7" ht="12">
      <c r="E103" s="27"/>
      <c r="G103" s="27"/>
    </row>
    <row r="104" spans="5:7" ht="12">
      <c r="E104" s="27"/>
      <c r="G104" s="27"/>
    </row>
    <row r="105" spans="5:7" ht="12">
      <c r="E105" s="27"/>
      <c r="G105" s="27"/>
    </row>
    <row r="106" spans="1:4" ht="12">
      <c r="A106" s="116" t="s">
        <v>115</v>
      </c>
      <c r="B106" s="116"/>
      <c r="C106" s="116"/>
      <c r="D106" s="116"/>
    </row>
    <row r="108" spans="5:7" ht="12">
      <c r="E108" s="64" t="s">
        <v>156</v>
      </c>
      <c r="F108" s="45"/>
      <c r="G108" s="64" t="s">
        <v>163</v>
      </c>
    </row>
    <row r="110" spans="2:6" ht="12">
      <c r="B110" s="116" t="s">
        <v>15</v>
      </c>
      <c r="C110" s="116"/>
      <c r="D110" s="116"/>
      <c r="F110" s="26"/>
    </row>
    <row r="111" spans="2:7" ht="12">
      <c r="B111" s="43"/>
      <c r="C111" s="43" t="s">
        <v>119</v>
      </c>
      <c r="D111" s="43"/>
      <c r="E111" s="26">
        <v>123</v>
      </c>
      <c r="F111" s="26"/>
      <c r="G111" s="26">
        <v>174</v>
      </c>
    </row>
    <row r="112" spans="2:7" ht="12">
      <c r="B112" s="43"/>
      <c r="C112" s="43" t="s">
        <v>120</v>
      </c>
      <c r="D112" s="43"/>
      <c r="E112" s="26">
        <v>234</v>
      </c>
      <c r="F112" s="26"/>
      <c r="G112" s="26">
        <v>237</v>
      </c>
    </row>
    <row r="113" spans="2:7" ht="12">
      <c r="B113" s="43"/>
      <c r="C113" s="43" t="s">
        <v>121</v>
      </c>
      <c r="D113" s="43"/>
      <c r="E113" s="26">
        <v>33</v>
      </c>
      <c r="F113" s="26"/>
      <c r="G113" s="26">
        <v>21</v>
      </c>
    </row>
    <row r="114" spans="2:7" ht="12">
      <c r="B114" s="43"/>
      <c r="C114" s="43" t="s">
        <v>9</v>
      </c>
      <c r="D114" s="43"/>
      <c r="E114" s="26">
        <v>1</v>
      </c>
      <c r="F114" s="26"/>
      <c r="G114" s="26">
        <v>0</v>
      </c>
    </row>
    <row r="115" spans="3:7" ht="12">
      <c r="C115" s="26" t="s">
        <v>122</v>
      </c>
      <c r="E115" s="27">
        <v>135</v>
      </c>
      <c r="G115" s="27">
        <v>106</v>
      </c>
    </row>
    <row r="116" spans="4:7" ht="12">
      <c r="D116" s="26" t="s">
        <v>27</v>
      </c>
      <c r="E116" s="28">
        <f>SUM(E111:E115)</f>
        <v>526</v>
      </c>
      <c r="G116" s="28">
        <f>SUM(G111:G115)</f>
        <v>538</v>
      </c>
    </row>
    <row r="117" spans="5:7" ht="12">
      <c r="E117" s="27"/>
      <c r="G117" s="27"/>
    </row>
    <row r="118" spans="2:7" ht="12">
      <c r="B118" s="26" t="s">
        <v>28</v>
      </c>
      <c r="E118" s="27"/>
      <c r="G118" s="27"/>
    </row>
    <row r="119" spans="2:7" ht="12">
      <c r="B119" s="43"/>
      <c r="C119" s="43" t="s">
        <v>119</v>
      </c>
      <c r="D119" s="43"/>
      <c r="E119" s="26">
        <v>22</v>
      </c>
      <c r="F119" s="26"/>
      <c r="G119" s="26">
        <v>26</v>
      </c>
    </row>
    <row r="120" spans="2:7" ht="12">
      <c r="B120" s="43"/>
      <c r="C120" s="43" t="s">
        <v>120</v>
      </c>
      <c r="D120" s="43"/>
      <c r="E120" s="26">
        <v>105</v>
      </c>
      <c r="F120" s="26"/>
      <c r="G120" s="26">
        <v>93</v>
      </c>
    </row>
    <row r="121" spans="2:7" ht="12">
      <c r="B121" s="43"/>
      <c r="C121" s="43" t="s">
        <v>121</v>
      </c>
      <c r="D121" s="43"/>
      <c r="E121" s="26">
        <v>5</v>
      </c>
      <c r="F121" s="26"/>
      <c r="G121" s="26">
        <v>7</v>
      </c>
    </row>
    <row r="122" spans="2:7" ht="12">
      <c r="B122" s="43"/>
      <c r="C122" s="43" t="s">
        <v>9</v>
      </c>
      <c r="D122" s="43"/>
      <c r="E122" s="26">
        <v>0</v>
      </c>
      <c r="F122" s="26"/>
      <c r="G122" s="26">
        <v>0</v>
      </c>
    </row>
    <row r="123" spans="3:7" ht="12">
      <c r="C123" s="26" t="s">
        <v>122</v>
      </c>
      <c r="E123" s="27">
        <v>16</v>
      </c>
      <c r="G123" s="27">
        <v>17</v>
      </c>
    </row>
    <row r="124" spans="4:7" ht="12">
      <c r="D124" s="26" t="s">
        <v>27</v>
      </c>
      <c r="E124" s="28">
        <f>SUM(E119:E123)</f>
        <v>148</v>
      </c>
      <c r="G124" s="28">
        <f>SUM(G119:G123)</f>
        <v>143</v>
      </c>
    </row>
    <row r="125" spans="5:7" ht="12">
      <c r="E125" s="27"/>
      <c r="G125" s="27"/>
    </row>
    <row r="126" spans="3:7" ht="12">
      <c r="C126" s="26" t="s">
        <v>5</v>
      </c>
      <c r="E126" s="28">
        <f>E124+E116</f>
        <v>674</v>
      </c>
      <c r="G126" s="28">
        <f>G124+G116</f>
        <v>681</v>
      </c>
    </row>
    <row r="127" spans="5:7" ht="12">
      <c r="E127" s="27"/>
      <c r="G127" s="27"/>
    </row>
    <row r="128" spans="5:7" ht="12">
      <c r="E128" s="27"/>
      <c r="G128" s="27"/>
    </row>
    <row r="129" spans="1:4" ht="12">
      <c r="A129" s="116" t="s">
        <v>55</v>
      </c>
      <c r="B129" s="116"/>
      <c r="C129" s="116"/>
      <c r="D129" s="116"/>
    </row>
    <row r="131" spans="5:7" ht="12">
      <c r="E131" s="64" t="s">
        <v>156</v>
      </c>
      <c r="F131" s="45"/>
      <c r="G131" s="64" t="s">
        <v>163</v>
      </c>
    </row>
    <row r="133" spans="2:6" ht="12">
      <c r="B133" s="116" t="s">
        <v>15</v>
      </c>
      <c r="C133" s="116"/>
      <c r="D133" s="116"/>
      <c r="F133" s="26"/>
    </row>
    <row r="134" spans="3:7" ht="12">
      <c r="C134" s="26" t="s">
        <v>56</v>
      </c>
      <c r="E134" s="26">
        <v>296</v>
      </c>
      <c r="G134" s="26">
        <v>334</v>
      </c>
    </row>
    <row r="135" spans="3:7" ht="12">
      <c r="C135" s="26" t="s">
        <v>57</v>
      </c>
      <c r="E135" s="26">
        <v>76</v>
      </c>
      <c r="G135" s="26">
        <v>60</v>
      </c>
    </row>
    <row r="136" spans="3:7" ht="12">
      <c r="C136" s="26" t="s">
        <v>58</v>
      </c>
      <c r="E136" s="26">
        <v>140</v>
      </c>
      <c r="G136" s="26">
        <v>109</v>
      </c>
    </row>
    <row r="137" spans="3:7" ht="12">
      <c r="C137" s="26" t="s">
        <v>165</v>
      </c>
      <c r="E137" s="26">
        <v>0</v>
      </c>
      <c r="G137" s="26">
        <v>12</v>
      </c>
    </row>
    <row r="138" spans="3:7" ht="12">
      <c r="C138" s="26" t="s">
        <v>59</v>
      </c>
      <c r="E138" s="26">
        <v>42</v>
      </c>
      <c r="G138" s="26">
        <v>47</v>
      </c>
    </row>
    <row r="139" spans="3:7" ht="12">
      <c r="C139" s="26" t="s">
        <v>60</v>
      </c>
      <c r="E139" s="26">
        <v>78</v>
      </c>
      <c r="G139" s="26">
        <v>83</v>
      </c>
    </row>
    <row r="140" spans="3:7" ht="12">
      <c r="C140" s="26" t="s">
        <v>34</v>
      </c>
      <c r="E140" s="26">
        <v>36</v>
      </c>
      <c r="G140" s="26">
        <v>30</v>
      </c>
    </row>
    <row r="141" spans="4:7" ht="12">
      <c r="D141" s="26" t="s">
        <v>27</v>
      </c>
      <c r="E141" s="28">
        <f>SUM(E134:E140)</f>
        <v>668</v>
      </c>
      <c r="G141" s="28">
        <f>SUM(G134:G140)</f>
        <v>675</v>
      </c>
    </row>
    <row r="143" spans="2:6" ht="12">
      <c r="B143" s="116" t="s">
        <v>28</v>
      </c>
      <c r="C143" s="116"/>
      <c r="D143" s="116"/>
      <c r="F143" s="26"/>
    </row>
    <row r="144" spans="3:7" ht="12">
      <c r="C144" s="26" t="s">
        <v>56</v>
      </c>
      <c r="E144" s="26">
        <v>100</v>
      </c>
      <c r="G144" s="26">
        <v>84</v>
      </c>
    </row>
    <row r="145" spans="3:7" ht="12">
      <c r="C145" s="26" t="s">
        <v>57</v>
      </c>
      <c r="E145" s="26">
        <v>17</v>
      </c>
      <c r="G145" s="26">
        <v>22</v>
      </c>
    </row>
    <row r="146" spans="3:7" ht="12">
      <c r="C146" s="26" t="s">
        <v>58</v>
      </c>
      <c r="E146" s="26">
        <v>70</v>
      </c>
      <c r="G146" s="26">
        <v>82</v>
      </c>
    </row>
    <row r="147" spans="3:7" ht="12">
      <c r="C147" s="26" t="s">
        <v>165</v>
      </c>
      <c r="E147" s="26">
        <v>0</v>
      </c>
      <c r="G147" s="26">
        <v>1</v>
      </c>
    </row>
    <row r="148" spans="3:7" ht="12">
      <c r="C148" s="26" t="s">
        <v>59</v>
      </c>
      <c r="E148" s="26">
        <v>15</v>
      </c>
      <c r="G148" s="26">
        <v>26</v>
      </c>
    </row>
    <row r="149" spans="3:7" ht="12">
      <c r="C149" s="26" t="s">
        <v>60</v>
      </c>
      <c r="E149" s="26">
        <v>13</v>
      </c>
      <c r="G149" s="26">
        <v>15</v>
      </c>
    </row>
    <row r="150" spans="3:7" ht="12">
      <c r="C150" s="26" t="s">
        <v>34</v>
      </c>
      <c r="E150" s="26">
        <v>10</v>
      </c>
      <c r="G150" s="26">
        <v>8</v>
      </c>
    </row>
    <row r="151" spans="4:7" ht="12">
      <c r="D151" s="26" t="s">
        <v>27</v>
      </c>
      <c r="E151" s="28">
        <f>SUM(E144:E150)</f>
        <v>225</v>
      </c>
      <c r="G151" s="28">
        <f>SUM(G144:G150)</f>
        <v>238</v>
      </c>
    </row>
    <row r="153" spans="4:7" ht="12">
      <c r="D153" s="26" t="s">
        <v>5</v>
      </c>
      <c r="E153" s="28">
        <f>E151+E141</f>
        <v>893</v>
      </c>
      <c r="G153" s="28">
        <f>G151+G141</f>
        <v>913</v>
      </c>
    </row>
    <row r="154" spans="5:7" ht="12">
      <c r="E154" s="27"/>
      <c r="G154" s="27"/>
    </row>
    <row r="155" spans="5:7" ht="12">
      <c r="E155" s="27"/>
      <c r="G155" s="27"/>
    </row>
    <row r="156" spans="5:7" ht="12">
      <c r="E156" s="27"/>
      <c r="G156" s="27"/>
    </row>
    <row r="157" spans="5:7" ht="12">
      <c r="E157" s="27"/>
      <c r="G157" s="27"/>
    </row>
    <row r="158" spans="5:7" ht="12">
      <c r="E158" s="27"/>
      <c r="G158" s="27"/>
    </row>
    <row r="159" spans="5:7" ht="12">
      <c r="E159" s="27"/>
      <c r="G159" s="27"/>
    </row>
    <row r="160" spans="1:7" ht="12">
      <c r="A160" s="98" t="s">
        <v>147</v>
      </c>
      <c r="C160" s="98"/>
      <c r="D160" s="98"/>
      <c r="E160" s="99"/>
      <c r="F160" s="99"/>
      <c r="G160" s="99"/>
    </row>
    <row r="161" spans="1:7" ht="12">
      <c r="A161" s="96"/>
      <c r="B161" s="98"/>
      <c r="C161" s="98"/>
      <c r="D161" s="98"/>
      <c r="E161" s="64" t="s">
        <v>156</v>
      </c>
      <c r="F161" s="26"/>
      <c r="G161" s="64" t="s">
        <v>163</v>
      </c>
    </row>
    <row r="162" spans="1:7" ht="12">
      <c r="A162" s="96"/>
      <c r="B162" s="98" t="s">
        <v>15</v>
      </c>
      <c r="C162" s="98"/>
      <c r="D162" s="98"/>
      <c r="E162" s="99"/>
      <c r="F162" s="99"/>
      <c r="G162" s="99"/>
    </row>
    <row r="163" spans="1:7" ht="12">
      <c r="A163" s="96"/>
      <c r="B163" s="98"/>
      <c r="C163" s="98" t="s">
        <v>24</v>
      </c>
      <c r="D163" s="98"/>
      <c r="E163" s="99">
        <v>0</v>
      </c>
      <c r="F163" s="99"/>
      <c r="G163" s="99">
        <v>1</v>
      </c>
    </row>
    <row r="164" spans="1:7" ht="12">
      <c r="A164" s="96"/>
      <c r="B164" s="98"/>
      <c r="C164" s="98" t="s">
        <v>117</v>
      </c>
      <c r="D164" s="98"/>
      <c r="E164" s="99">
        <v>1</v>
      </c>
      <c r="F164" s="99"/>
      <c r="G164" s="99">
        <v>1</v>
      </c>
    </row>
    <row r="165" spans="1:7" ht="12">
      <c r="A165" s="96"/>
      <c r="B165" s="98"/>
      <c r="C165" s="98"/>
      <c r="D165" s="98" t="s">
        <v>27</v>
      </c>
      <c r="E165" s="100">
        <f>SUM(E163:E164)</f>
        <v>1</v>
      </c>
      <c r="F165" s="99"/>
      <c r="G165" s="100">
        <f>SUM(G163:G164)</f>
        <v>2</v>
      </c>
    </row>
    <row r="166" spans="1:7" ht="12">
      <c r="A166" s="96"/>
      <c r="B166" s="98"/>
      <c r="C166" s="98"/>
      <c r="D166" s="98"/>
      <c r="E166" s="99"/>
      <c r="F166" s="99"/>
      <c r="G166" s="99"/>
    </row>
    <row r="167" spans="1:7" ht="12">
      <c r="A167" s="96"/>
      <c r="B167" s="98" t="s">
        <v>28</v>
      </c>
      <c r="C167" s="98"/>
      <c r="D167" s="98"/>
      <c r="E167" s="99"/>
      <c r="F167" s="99"/>
      <c r="G167" s="99"/>
    </row>
    <row r="168" spans="1:7" ht="12">
      <c r="A168" s="96"/>
      <c r="B168" s="98"/>
      <c r="C168" s="98" t="s">
        <v>24</v>
      </c>
      <c r="D168" s="98"/>
      <c r="E168" s="99">
        <v>5</v>
      </c>
      <c r="F168" s="99"/>
      <c r="G168" s="99">
        <v>3</v>
      </c>
    </row>
    <row r="169" spans="1:7" ht="12">
      <c r="A169" s="96"/>
      <c r="B169" s="98"/>
      <c r="C169" s="98" t="s">
        <v>117</v>
      </c>
      <c r="D169" s="98"/>
      <c r="E169" s="99">
        <v>56</v>
      </c>
      <c r="F169" s="99"/>
      <c r="G169" s="99">
        <v>51</v>
      </c>
    </row>
    <row r="170" spans="1:7" ht="12">
      <c r="A170" s="96"/>
      <c r="B170" s="98"/>
      <c r="C170" s="98"/>
      <c r="D170" s="98" t="s">
        <v>27</v>
      </c>
      <c r="E170" s="100">
        <f>SUM(E168:E169)</f>
        <v>61</v>
      </c>
      <c r="F170" s="99"/>
      <c r="G170" s="100">
        <f>SUM(G168:G169)</f>
        <v>54</v>
      </c>
    </row>
    <row r="171" spans="1:7" ht="10.5" customHeight="1">
      <c r="A171" s="96"/>
      <c r="B171" s="98"/>
      <c r="C171" s="98"/>
      <c r="D171" s="98"/>
      <c r="E171" s="99"/>
      <c r="F171" s="99"/>
      <c r="G171" s="99"/>
    </row>
    <row r="172" spans="1:7" ht="10.5" customHeight="1">
      <c r="A172" s="96"/>
      <c r="B172" s="98"/>
      <c r="C172" s="98"/>
      <c r="D172" s="98" t="s">
        <v>5</v>
      </c>
      <c r="E172" s="100">
        <f>E170+E165</f>
        <v>62</v>
      </c>
      <c r="F172" s="99"/>
      <c r="G172" s="100">
        <f>G170+G165</f>
        <v>56</v>
      </c>
    </row>
    <row r="173" spans="1:7" ht="10.5" customHeight="1">
      <c r="A173" s="19"/>
      <c r="B173" s="96"/>
      <c r="C173" s="96"/>
      <c r="D173" s="96"/>
      <c r="E173" s="96"/>
      <c r="F173" s="97"/>
      <c r="G173" s="96"/>
    </row>
    <row r="174" spans="5:7" ht="10.5" customHeight="1">
      <c r="E174" s="27"/>
      <c r="G174" s="27"/>
    </row>
  </sheetData>
  <mergeCells count="14">
    <mergeCell ref="A1:D1"/>
    <mergeCell ref="B5:D5"/>
    <mergeCell ref="B14:D14"/>
    <mergeCell ref="A25:D25"/>
    <mergeCell ref="B29:D29"/>
    <mergeCell ref="B40:D40"/>
    <mergeCell ref="A52:D52"/>
    <mergeCell ref="B56:D56"/>
    <mergeCell ref="B143:D143"/>
    <mergeCell ref="B79:D79"/>
    <mergeCell ref="A129:D129"/>
    <mergeCell ref="B133:D133"/>
    <mergeCell ref="A106:D106"/>
    <mergeCell ref="B110:D110"/>
  </mergeCells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2009
Undergraduate Headcount and Credit Hour Production Report</oddHeader>
    <oddFooter>&amp;L&amp;8Office of Institutional Research
&amp;F &amp;A (das)
Census: 1/20/2009</oddFooter>
  </headerFooter>
  <rowBreaks count="5" manualBreakCount="5">
    <brk id="24" max="255" man="1"/>
    <brk id="51" max="255" man="1"/>
    <brk id="105" max="255" man="1"/>
    <brk id="128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B1">
      <selection activeCell="E3" sqref="E3"/>
    </sheetView>
  </sheetViews>
  <sheetFormatPr defaultColWidth="9.140625" defaultRowHeight="12.75"/>
  <cols>
    <col min="5" max="5" width="10.57421875" style="0" bestFit="1" customWidth="1"/>
    <col min="7" max="7" width="10.57421875" style="0" bestFit="1" customWidth="1"/>
  </cols>
  <sheetData>
    <row r="1" s="26" customFormat="1" ht="12">
      <c r="F1" s="27"/>
    </row>
    <row r="2" s="26" customFormat="1" ht="12"/>
    <row r="3" spans="5:7" s="26" customFormat="1" ht="12">
      <c r="E3" s="64" t="s">
        <v>156</v>
      </c>
      <c r="F3" s="45"/>
      <c r="G3" s="64" t="s">
        <v>163</v>
      </c>
    </row>
    <row r="4" spans="2:4" s="26" customFormat="1" ht="12">
      <c r="B4" s="116" t="s">
        <v>157</v>
      </c>
      <c r="C4" s="116"/>
      <c r="D4" s="116"/>
    </row>
    <row r="5" s="26" customFormat="1" ht="12">
      <c r="F5" s="27"/>
    </row>
    <row r="6" spans="3:6" s="26" customFormat="1" ht="12">
      <c r="C6" s="26" t="s">
        <v>15</v>
      </c>
      <c r="F6" s="27"/>
    </row>
    <row r="7" spans="4:7" s="26" customFormat="1" ht="12">
      <c r="D7" s="26" t="s">
        <v>29</v>
      </c>
      <c r="E7" s="26">
        <v>5</v>
      </c>
      <c r="F7" s="27"/>
      <c r="G7" s="26">
        <v>5</v>
      </c>
    </row>
    <row r="8" spans="4:7" s="26" customFormat="1" ht="12">
      <c r="D8" s="26" t="s">
        <v>31</v>
      </c>
      <c r="E8" s="26">
        <v>20</v>
      </c>
      <c r="F8" s="27"/>
      <c r="G8" s="26">
        <v>33</v>
      </c>
    </row>
    <row r="9" spans="4:7" s="26" customFormat="1" ht="12">
      <c r="D9" s="26" t="s">
        <v>32</v>
      </c>
      <c r="E9" s="26">
        <v>10</v>
      </c>
      <c r="F9" s="27"/>
      <c r="G9" s="26">
        <v>4</v>
      </c>
    </row>
    <row r="10" spans="4:7" s="26" customFormat="1" ht="12">
      <c r="D10" s="44" t="s">
        <v>150</v>
      </c>
      <c r="E10" s="26">
        <v>1</v>
      </c>
      <c r="F10" s="27"/>
      <c r="G10" s="26">
        <v>0</v>
      </c>
    </row>
    <row r="11" spans="5:7" s="26" customFormat="1" ht="12">
      <c r="E11" s="28">
        <f>SUM(E7:E10)</f>
        <v>36</v>
      </c>
      <c r="F11" s="27"/>
      <c r="G11" s="28">
        <f>SUM(G7:G10)</f>
        <v>42</v>
      </c>
    </row>
    <row r="12" spans="3:6" s="26" customFormat="1" ht="12">
      <c r="C12" s="26" t="s">
        <v>28</v>
      </c>
      <c r="F12" s="27"/>
    </row>
    <row r="13" spans="4:7" s="26" customFormat="1" ht="12">
      <c r="D13" s="26" t="s">
        <v>29</v>
      </c>
      <c r="E13" s="26">
        <v>30</v>
      </c>
      <c r="F13" s="27"/>
      <c r="G13" s="26">
        <v>29</v>
      </c>
    </row>
    <row r="14" spans="4:7" s="26" customFormat="1" ht="12">
      <c r="D14" s="26" t="s">
        <v>31</v>
      </c>
      <c r="E14" s="26">
        <v>98</v>
      </c>
      <c r="F14" s="27"/>
      <c r="G14" s="26">
        <v>143</v>
      </c>
    </row>
    <row r="15" spans="4:7" s="26" customFormat="1" ht="12.75" customHeight="1">
      <c r="D15" s="26" t="s">
        <v>32</v>
      </c>
      <c r="E15" s="26">
        <v>21</v>
      </c>
      <c r="F15" s="27"/>
      <c r="G15" s="26">
        <v>30</v>
      </c>
    </row>
    <row r="16" spans="4:7" s="26" customFormat="1" ht="12">
      <c r="D16" s="44" t="s">
        <v>150</v>
      </c>
      <c r="E16" s="26">
        <v>16</v>
      </c>
      <c r="F16" s="27"/>
      <c r="G16" s="26">
        <v>15</v>
      </c>
    </row>
    <row r="17" spans="4:7" s="26" customFormat="1" ht="12">
      <c r="D17" s="44"/>
      <c r="E17" s="28">
        <f>SUM(E13:E16)</f>
        <v>165</v>
      </c>
      <c r="F17" s="27"/>
      <c r="G17" s="28">
        <f>SUM(G13:G16)</f>
        <v>217</v>
      </c>
    </row>
    <row r="18" s="26" customFormat="1" ht="12">
      <c r="F18" s="27"/>
    </row>
    <row r="19" spans="4:7" s="26" customFormat="1" ht="12">
      <c r="D19" s="26" t="s">
        <v>5</v>
      </c>
      <c r="E19" s="28">
        <f>E17+E11</f>
        <v>201</v>
      </c>
      <c r="F19" s="27"/>
      <c r="G19" s="28">
        <f>G17+G11</f>
        <v>259</v>
      </c>
    </row>
    <row r="20" s="26" customFormat="1" ht="12">
      <c r="F20" s="27"/>
    </row>
    <row r="21" spans="2:7" s="26" customFormat="1" ht="12">
      <c r="B21" s="116" t="s">
        <v>20</v>
      </c>
      <c r="C21" s="116"/>
      <c r="D21" s="116"/>
      <c r="E21" s="27"/>
      <c r="F21" s="27"/>
      <c r="G21" s="27"/>
    </row>
    <row r="22" s="26" customFormat="1" ht="12">
      <c r="F22" s="27"/>
    </row>
    <row r="23" s="26" customFormat="1" ht="12">
      <c r="C23" s="26" t="s">
        <v>15</v>
      </c>
    </row>
    <row r="24" spans="4:7" s="26" customFormat="1" ht="12">
      <c r="D24" s="26" t="s">
        <v>123</v>
      </c>
      <c r="E24" s="26">
        <v>36</v>
      </c>
      <c r="G24" s="26">
        <v>16</v>
      </c>
    </row>
    <row r="25" spans="4:7" s="26" customFormat="1" ht="12">
      <c r="D25" s="26" t="s">
        <v>36</v>
      </c>
      <c r="E25" s="26">
        <v>16</v>
      </c>
      <c r="F25" s="27"/>
      <c r="G25" s="26">
        <v>9</v>
      </c>
    </row>
    <row r="26" spans="4:7" s="26" customFormat="1" ht="12">
      <c r="D26" s="26" t="s">
        <v>37</v>
      </c>
      <c r="E26" s="26">
        <v>5</v>
      </c>
      <c r="F26" s="27"/>
      <c r="G26" s="26">
        <v>3</v>
      </c>
    </row>
    <row r="27" spans="4:7" s="26" customFormat="1" ht="12">
      <c r="D27" s="26" t="s">
        <v>38</v>
      </c>
      <c r="E27" s="26">
        <v>12</v>
      </c>
      <c r="F27" s="27"/>
      <c r="G27" s="26">
        <v>13</v>
      </c>
    </row>
    <row r="28" spans="4:7" s="26" customFormat="1" ht="12">
      <c r="D28" s="26" t="s">
        <v>39</v>
      </c>
      <c r="E28" s="26">
        <v>50</v>
      </c>
      <c r="F28" s="27"/>
      <c r="G28" s="26">
        <v>31</v>
      </c>
    </row>
    <row r="29" spans="4:7" s="26" customFormat="1" ht="12">
      <c r="D29" s="26" t="s">
        <v>40</v>
      </c>
      <c r="E29" s="26">
        <v>20</v>
      </c>
      <c r="F29" s="27"/>
      <c r="G29" s="26">
        <v>11</v>
      </c>
    </row>
    <row r="30" spans="4:7" s="26" customFormat="1" ht="12">
      <c r="D30" s="26" t="s">
        <v>116</v>
      </c>
      <c r="E30" s="26">
        <v>19</v>
      </c>
      <c r="F30" s="27"/>
      <c r="G30" s="26">
        <v>22</v>
      </c>
    </row>
    <row r="31" spans="4:7" s="26" customFormat="1" ht="12">
      <c r="D31" s="26" t="s">
        <v>62</v>
      </c>
      <c r="E31" s="26">
        <v>1</v>
      </c>
      <c r="F31" s="27"/>
      <c r="G31" s="26">
        <v>0</v>
      </c>
    </row>
    <row r="32" spans="4:7" s="26" customFormat="1" ht="12">
      <c r="D32" s="26" t="s">
        <v>63</v>
      </c>
      <c r="E32" s="26">
        <v>10</v>
      </c>
      <c r="F32" s="27"/>
      <c r="G32" s="26">
        <v>7</v>
      </c>
    </row>
    <row r="33" spans="4:7" s="26" customFormat="1" ht="11.25" customHeight="1">
      <c r="D33" s="44" t="s">
        <v>27</v>
      </c>
      <c r="E33" s="28">
        <f>SUM(E24:E32)</f>
        <v>169</v>
      </c>
      <c r="F33" s="27"/>
      <c r="G33" s="28">
        <f>SUM(G24:G32)</f>
        <v>112</v>
      </c>
    </row>
    <row r="34" s="27" customFormat="1" ht="12"/>
    <row r="35" s="26" customFormat="1" ht="12">
      <c r="C35" s="26" t="s">
        <v>28</v>
      </c>
    </row>
    <row r="36" spans="4:7" s="26" customFormat="1" ht="12">
      <c r="D36" s="26" t="s">
        <v>123</v>
      </c>
      <c r="E36" s="26">
        <v>28</v>
      </c>
      <c r="G36" s="26">
        <v>44</v>
      </c>
    </row>
    <row r="37" spans="4:7" s="26" customFormat="1" ht="12">
      <c r="D37" s="26" t="s">
        <v>61</v>
      </c>
      <c r="E37" s="26">
        <v>3</v>
      </c>
      <c r="F37" s="27"/>
      <c r="G37" s="26">
        <v>8</v>
      </c>
    </row>
    <row r="38" spans="4:7" s="26" customFormat="1" ht="12">
      <c r="D38" s="26" t="s">
        <v>37</v>
      </c>
      <c r="E38" s="26">
        <v>8</v>
      </c>
      <c r="F38" s="27"/>
      <c r="G38" s="26">
        <v>8</v>
      </c>
    </row>
    <row r="39" spans="4:7" s="26" customFormat="1" ht="12">
      <c r="D39" s="26" t="s">
        <v>38</v>
      </c>
      <c r="E39" s="26">
        <v>36</v>
      </c>
      <c r="F39" s="27"/>
      <c r="G39" s="26">
        <v>55</v>
      </c>
    </row>
    <row r="40" spans="4:7" s="26" customFormat="1" ht="12">
      <c r="D40" s="26" t="s">
        <v>39</v>
      </c>
      <c r="E40" s="26">
        <v>100</v>
      </c>
      <c r="F40" s="27"/>
      <c r="G40" s="26">
        <v>86</v>
      </c>
    </row>
    <row r="41" spans="4:7" s="26" customFormat="1" ht="12">
      <c r="D41" s="26" t="s">
        <v>40</v>
      </c>
      <c r="E41" s="26">
        <v>148</v>
      </c>
      <c r="F41" s="27"/>
      <c r="G41" s="26">
        <v>145</v>
      </c>
    </row>
    <row r="42" spans="4:7" s="26" customFormat="1" ht="12">
      <c r="D42" s="26" t="s">
        <v>116</v>
      </c>
      <c r="E42" s="26">
        <v>54</v>
      </c>
      <c r="F42" s="27"/>
      <c r="G42" s="26">
        <v>44</v>
      </c>
    </row>
    <row r="43" spans="4:7" s="26" customFormat="1" ht="12">
      <c r="D43" s="26" t="s">
        <v>62</v>
      </c>
      <c r="E43" s="26">
        <v>8</v>
      </c>
      <c r="F43" s="27"/>
      <c r="G43" s="26">
        <v>6</v>
      </c>
    </row>
    <row r="44" spans="4:7" s="26" customFormat="1" ht="12">
      <c r="D44" s="26" t="s">
        <v>63</v>
      </c>
      <c r="E44" s="26">
        <v>2</v>
      </c>
      <c r="F44" s="27"/>
      <c r="G44" s="26">
        <v>5</v>
      </c>
    </row>
    <row r="45" spans="4:7" s="26" customFormat="1" ht="12">
      <c r="D45" s="44" t="s">
        <v>27</v>
      </c>
      <c r="E45" s="28">
        <f>SUM(E36:E44)</f>
        <v>387</v>
      </c>
      <c r="F45" s="27"/>
      <c r="G45" s="28">
        <f>SUM(G36:G44)</f>
        <v>401</v>
      </c>
    </row>
    <row r="46" s="26" customFormat="1" ht="12">
      <c r="F46" s="27"/>
    </row>
    <row r="47" spans="4:7" s="26" customFormat="1" ht="12">
      <c r="D47" s="44" t="s">
        <v>5</v>
      </c>
      <c r="E47" s="28">
        <f>E45+E33</f>
        <v>556</v>
      </c>
      <c r="F47" s="27"/>
      <c r="G47" s="28">
        <f>G45+G33</f>
        <v>513</v>
      </c>
    </row>
    <row r="48" spans="4:7" s="26" customFormat="1" ht="12">
      <c r="D48" s="44"/>
      <c r="E48" s="27"/>
      <c r="F48" s="27"/>
      <c r="G48" s="27"/>
    </row>
    <row r="49" spans="4:7" s="26" customFormat="1" ht="12">
      <c r="D49" s="44"/>
      <c r="E49" s="27"/>
      <c r="F49" s="27"/>
      <c r="G49" s="27"/>
    </row>
    <row r="50" spans="2:4" s="26" customFormat="1" ht="12">
      <c r="B50" s="116" t="s">
        <v>21</v>
      </c>
      <c r="C50" s="116"/>
      <c r="D50" s="116"/>
    </row>
    <row r="51" s="26" customFormat="1" ht="12">
      <c r="F51" s="27"/>
    </row>
    <row r="52" s="26" customFormat="1" ht="12">
      <c r="C52" s="26" t="s">
        <v>15</v>
      </c>
    </row>
    <row r="53" s="26" customFormat="1" ht="12"/>
    <row r="54" spans="4:7" s="26" customFormat="1" ht="12">
      <c r="D54" s="26" t="s">
        <v>47</v>
      </c>
      <c r="E54" s="26">
        <v>24</v>
      </c>
      <c r="F54" s="27"/>
      <c r="G54" s="26">
        <v>21</v>
      </c>
    </row>
    <row r="55" spans="4:7" s="26" customFormat="1" ht="12">
      <c r="D55" s="26" t="s">
        <v>49</v>
      </c>
      <c r="E55" s="26">
        <v>4</v>
      </c>
      <c r="F55" s="27"/>
      <c r="G55" s="26">
        <v>4</v>
      </c>
    </row>
    <row r="56" spans="4:7" s="26" customFormat="1" ht="12">
      <c r="D56" s="26" t="s">
        <v>64</v>
      </c>
      <c r="E56" s="26">
        <v>6</v>
      </c>
      <c r="F56" s="27"/>
      <c r="G56" s="26">
        <v>3</v>
      </c>
    </row>
    <row r="57" spans="4:7" s="26" customFormat="1" ht="12">
      <c r="D57" s="26" t="s">
        <v>53</v>
      </c>
      <c r="E57" s="26">
        <v>5</v>
      </c>
      <c r="F57" s="27"/>
      <c r="G57" s="26">
        <v>5</v>
      </c>
    </row>
    <row r="58" spans="4:7" s="26" customFormat="1" ht="12">
      <c r="D58" s="44" t="s">
        <v>27</v>
      </c>
      <c r="E58" s="28">
        <f>SUM(E54:E57)</f>
        <v>39</v>
      </c>
      <c r="F58" s="27"/>
      <c r="G58" s="28">
        <f>SUM(G54:G57)</f>
        <v>33</v>
      </c>
    </row>
    <row r="59" s="26" customFormat="1" ht="12">
      <c r="F59" s="27"/>
    </row>
    <row r="60" s="26" customFormat="1" ht="12">
      <c r="C60" s="26" t="s">
        <v>28</v>
      </c>
    </row>
    <row r="61" s="26" customFormat="1" ht="12"/>
    <row r="62" spans="4:7" s="26" customFormat="1" ht="12">
      <c r="D62" s="26" t="s">
        <v>47</v>
      </c>
      <c r="E62" s="26">
        <v>43</v>
      </c>
      <c r="F62" s="27"/>
      <c r="G62" s="26">
        <v>35</v>
      </c>
    </row>
    <row r="63" spans="4:7" s="26" customFormat="1" ht="12">
      <c r="D63" s="26" t="s">
        <v>49</v>
      </c>
      <c r="E63" s="26">
        <v>6</v>
      </c>
      <c r="F63" s="27"/>
      <c r="G63" s="26">
        <v>9</v>
      </c>
    </row>
    <row r="64" spans="4:7" s="26" customFormat="1" ht="12">
      <c r="D64" s="26" t="s">
        <v>64</v>
      </c>
      <c r="E64" s="26">
        <v>23</v>
      </c>
      <c r="F64" s="27"/>
      <c r="G64" s="26">
        <v>12</v>
      </c>
    </row>
    <row r="65" spans="4:7" s="26" customFormat="1" ht="12">
      <c r="D65" s="26" t="s">
        <v>53</v>
      </c>
      <c r="E65" s="26">
        <v>6</v>
      </c>
      <c r="F65" s="27"/>
      <c r="G65" s="26">
        <v>4</v>
      </c>
    </row>
    <row r="66" spans="4:7" s="26" customFormat="1" ht="12">
      <c r="D66" s="83" t="s">
        <v>143</v>
      </c>
      <c r="E66" s="26">
        <v>4</v>
      </c>
      <c r="G66" s="26">
        <v>6</v>
      </c>
    </row>
    <row r="67" spans="4:7" s="26" customFormat="1" ht="12">
      <c r="D67" s="84" t="s">
        <v>133</v>
      </c>
      <c r="E67" s="26">
        <v>0</v>
      </c>
      <c r="F67" s="27"/>
      <c r="G67" s="26">
        <v>0</v>
      </c>
    </row>
    <row r="68" spans="4:7" s="26" customFormat="1" ht="12">
      <c r="D68" s="44" t="s">
        <v>27</v>
      </c>
      <c r="E68" s="28">
        <f>SUM(E62:E67)</f>
        <v>82</v>
      </c>
      <c r="F68" s="27"/>
      <c r="G68" s="28">
        <f>SUM(G62:G67)</f>
        <v>66</v>
      </c>
    </row>
    <row r="69" s="26" customFormat="1" ht="12">
      <c r="F69" s="27"/>
    </row>
    <row r="70" spans="4:7" s="26" customFormat="1" ht="12">
      <c r="D70" s="44" t="s">
        <v>5</v>
      </c>
      <c r="E70" s="28">
        <f>E58+E68</f>
        <v>121</v>
      </c>
      <c r="F70" s="27"/>
      <c r="G70" s="28">
        <f>G58+G68</f>
        <v>99</v>
      </c>
    </row>
    <row r="71" spans="4:7" s="26" customFormat="1" ht="12">
      <c r="D71" s="44"/>
      <c r="E71" s="27"/>
      <c r="F71" s="27"/>
      <c r="G71" s="27"/>
    </row>
    <row r="72" spans="4:7" s="26" customFormat="1" ht="12">
      <c r="D72" s="44"/>
      <c r="E72" s="27"/>
      <c r="F72" s="27"/>
      <c r="G72" s="27"/>
    </row>
    <row r="73" s="26" customFormat="1" ht="12">
      <c r="F73" s="27"/>
    </row>
    <row r="74" s="26" customFormat="1" ht="12">
      <c r="F74" s="27"/>
    </row>
    <row r="75" spans="2:4" s="26" customFormat="1" ht="12">
      <c r="B75" s="116" t="s">
        <v>22</v>
      </c>
      <c r="C75" s="116"/>
      <c r="D75" s="116"/>
    </row>
    <row r="76" s="26" customFormat="1" ht="12">
      <c r="F76" s="27"/>
    </row>
    <row r="77" spans="3:6" s="26" customFormat="1" ht="12">
      <c r="C77" s="26" t="s">
        <v>15</v>
      </c>
      <c r="F77" s="27"/>
    </row>
    <row r="78" spans="3:7" s="26" customFormat="1" ht="12">
      <c r="C78" s="43"/>
      <c r="D78" s="43" t="s">
        <v>9</v>
      </c>
      <c r="E78" s="26">
        <v>28</v>
      </c>
      <c r="F78" s="27"/>
      <c r="G78" s="26">
        <v>37</v>
      </c>
    </row>
    <row r="79" spans="3:7" s="26" customFormat="1" ht="12">
      <c r="C79" s="43"/>
      <c r="D79" s="43" t="s">
        <v>166</v>
      </c>
      <c r="E79" s="26">
        <v>0</v>
      </c>
      <c r="F79" s="27"/>
      <c r="G79" s="26">
        <v>11</v>
      </c>
    </row>
    <row r="80" spans="3:7" s="26" customFormat="1" ht="12">
      <c r="C80" s="83"/>
      <c r="D80" s="83" t="s">
        <v>144</v>
      </c>
      <c r="E80" s="26">
        <v>4</v>
      </c>
      <c r="F80" s="27"/>
      <c r="G80" s="26">
        <v>4</v>
      </c>
    </row>
    <row r="81" spans="3:7" s="26" customFormat="1" ht="12">
      <c r="C81" s="83"/>
      <c r="D81" s="83" t="s">
        <v>134</v>
      </c>
      <c r="E81" s="26">
        <v>1</v>
      </c>
      <c r="F81" s="27"/>
      <c r="G81" s="26">
        <v>0</v>
      </c>
    </row>
    <row r="82" spans="3:7" s="26" customFormat="1" ht="12">
      <c r="C82" s="44"/>
      <c r="D82" s="44" t="s">
        <v>27</v>
      </c>
      <c r="E82" s="28">
        <f>SUM(E78:E81)</f>
        <v>33</v>
      </c>
      <c r="F82" s="27"/>
      <c r="G82" s="28">
        <f>SUM(G78:G81)</f>
        <v>52</v>
      </c>
    </row>
    <row r="83" spans="3:6" s="26" customFormat="1" ht="12">
      <c r="C83" s="73"/>
      <c r="F83" s="27"/>
    </row>
    <row r="84" spans="3:6" s="26" customFormat="1" ht="12">
      <c r="C84" s="26" t="s">
        <v>28</v>
      </c>
      <c r="F84" s="27"/>
    </row>
    <row r="85" spans="3:7" s="26" customFormat="1" ht="12">
      <c r="C85" s="44"/>
      <c r="D85" s="43" t="s">
        <v>9</v>
      </c>
      <c r="E85" s="26">
        <v>47</v>
      </c>
      <c r="F85" s="27"/>
      <c r="G85" s="26">
        <v>42</v>
      </c>
    </row>
    <row r="86" spans="3:7" s="26" customFormat="1" ht="12">
      <c r="C86" s="44"/>
      <c r="D86" s="43" t="s">
        <v>166</v>
      </c>
      <c r="E86" s="26">
        <v>0</v>
      </c>
      <c r="F86" s="27"/>
      <c r="G86" s="26">
        <v>9</v>
      </c>
    </row>
    <row r="87" spans="3:7" s="26" customFormat="1" ht="12">
      <c r="C87" s="44"/>
      <c r="D87" s="83" t="s">
        <v>144</v>
      </c>
      <c r="E87" s="26">
        <v>3</v>
      </c>
      <c r="F87" s="27"/>
      <c r="G87" s="26">
        <v>1</v>
      </c>
    </row>
    <row r="88" spans="3:7" s="26" customFormat="1" ht="12">
      <c r="C88" s="83"/>
      <c r="D88" s="83" t="s">
        <v>134</v>
      </c>
      <c r="E88" s="26">
        <v>1</v>
      </c>
      <c r="F88" s="27"/>
      <c r="G88" s="26">
        <v>3</v>
      </c>
    </row>
    <row r="89" spans="3:7" s="26" customFormat="1" ht="12">
      <c r="C89" s="44"/>
      <c r="D89" s="44" t="s">
        <v>27</v>
      </c>
      <c r="E89" s="28">
        <f>SUM(E85:E88)</f>
        <v>51</v>
      </c>
      <c r="F89" s="27"/>
      <c r="G89" s="28">
        <f>SUM(G85:G88)</f>
        <v>55</v>
      </c>
    </row>
    <row r="90" spans="3:8" s="26" customFormat="1" ht="12">
      <c r="C90" s="44"/>
      <c r="E90" s="27"/>
      <c r="F90" s="27"/>
      <c r="G90" s="27"/>
      <c r="H90" s="27"/>
    </row>
    <row r="91" spans="4:7" s="26" customFormat="1" ht="12">
      <c r="D91" s="44" t="s">
        <v>5</v>
      </c>
      <c r="E91" s="85">
        <f>SUM(E89,E82)</f>
        <v>84</v>
      </c>
      <c r="F91" s="27"/>
      <c r="G91" s="85">
        <f>SUM(G89,G82)</f>
        <v>107</v>
      </c>
    </row>
    <row r="92" spans="4:7" s="26" customFormat="1" ht="12">
      <c r="D92" s="44"/>
      <c r="E92" s="27"/>
      <c r="F92" s="27"/>
      <c r="G92" s="27"/>
    </row>
    <row r="93" spans="4:7" s="26" customFormat="1" ht="12">
      <c r="D93" s="44"/>
      <c r="E93" s="27"/>
      <c r="F93" s="27"/>
      <c r="G93" s="27"/>
    </row>
    <row r="94" spans="4:7" s="26" customFormat="1" ht="12">
      <c r="D94" s="44"/>
      <c r="E94" s="27"/>
      <c r="F94" s="27"/>
      <c r="G94" s="27"/>
    </row>
    <row r="95" spans="1:7" s="26" customFormat="1" ht="12">
      <c r="A95" s="64"/>
      <c r="D95" s="44"/>
      <c r="E95" s="27"/>
      <c r="F95" s="27"/>
      <c r="G95" s="27"/>
    </row>
    <row r="96" spans="1:7" s="26" customFormat="1" ht="12">
      <c r="A96" s="82"/>
      <c r="D96" s="44"/>
      <c r="E96" s="27"/>
      <c r="F96" s="27"/>
      <c r="G96" s="27"/>
    </row>
    <row r="97" spans="1:6" s="26" customFormat="1" ht="12">
      <c r="A97" s="43"/>
      <c r="F97" s="27"/>
    </row>
    <row r="98" s="26" customFormat="1" ht="14.25" customHeight="1">
      <c r="F98" s="27"/>
    </row>
    <row r="99" s="26" customFormat="1" ht="14.25" customHeight="1">
      <c r="F99" s="27"/>
    </row>
    <row r="100" spans="2:4" s="26" customFormat="1" ht="12">
      <c r="B100" s="116" t="s">
        <v>23</v>
      </c>
      <c r="C100" s="116"/>
      <c r="D100" s="116"/>
    </row>
    <row r="101" s="26" customFormat="1" ht="12"/>
    <row r="102" s="26" customFormat="1" ht="12">
      <c r="C102" s="26" t="s">
        <v>15</v>
      </c>
    </row>
    <row r="103" spans="4:7" s="26" customFormat="1" ht="12">
      <c r="D103" s="26" t="s">
        <v>151</v>
      </c>
      <c r="E103" s="26">
        <v>11</v>
      </c>
      <c r="G103" s="26">
        <v>12</v>
      </c>
    </row>
    <row r="104" spans="4:7" s="26" customFormat="1" ht="12">
      <c r="D104" s="26" t="s">
        <v>65</v>
      </c>
      <c r="E104" s="26">
        <v>45</v>
      </c>
      <c r="F104" s="27"/>
      <c r="G104" s="26">
        <v>40</v>
      </c>
    </row>
    <row r="105" spans="4:12" s="26" customFormat="1" ht="12">
      <c r="D105" s="26" t="s">
        <v>155</v>
      </c>
      <c r="E105" s="26">
        <v>16</v>
      </c>
      <c r="G105" s="26">
        <v>21</v>
      </c>
      <c r="H105" s="61"/>
      <c r="I105" s="62"/>
      <c r="J105" s="62"/>
      <c r="K105" s="62"/>
      <c r="L105" s="62"/>
    </row>
    <row r="106" spans="4:7" s="26" customFormat="1" ht="12">
      <c r="D106" s="26" t="s">
        <v>56</v>
      </c>
      <c r="E106" s="26">
        <v>19</v>
      </c>
      <c r="F106" s="27"/>
      <c r="G106" s="26">
        <v>17</v>
      </c>
    </row>
    <row r="107" spans="4:7" s="26" customFormat="1" ht="12">
      <c r="D107" s="26" t="s">
        <v>57</v>
      </c>
      <c r="E107" s="26">
        <v>6</v>
      </c>
      <c r="F107" s="27"/>
      <c r="G107" s="26">
        <v>5</v>
      </c>
    </row>
    <row r="108" spans="4:7" s="26" customFormat="1" ht="12">
      <c r="D108" s="26" t="s">
        <v>58</v>
      </c>
      <c r="E108" s="26">
        <v>63</v>
      </c>
      <c r="F108" s="27"/>
      <c r="G108" s="26">
        <v>37</v>
      </c>
    </row>
    <row r="109" spans="4:7" s="26" customFormat="1" ht="12">
      <c r="D109" s="26" t="s">
        <v>59</v>
      </c>
      <c r="E109" s="26">
        <v>10</v>
      </c>
      <c r="F109" s="27"/>
      <c r="G109" s="26">
        <v>11</v>
      </c>
    </row>
    <row r="110" spans="4:7" s="26" customFormat="1" ht="12">
      <c r="D110" s="26" t="s">
        <v>66</v>
      </c>
      <c r="E110" s="26">
        <v>6</v>
      </c>
      <c r="F110" s="27"/>
      <c r="G110" s="26">
        <v>5</v>
      </c>
    </row>
    <row r="111" spans="4:7" s="26" customFormat="1" ht="12">
      <c r="D111" s="26" t="s">
        <v>60</v>
      </c>
      <c r="E111" s="26">
        <v>23</v>
      </c>
      <c r="F111" s="27"/>
      <c r="G111" s="26">
        <v>24</v>
      </c>
    </row>
    <row r="112" spans="4:7" s="26" customFormat="1" ht="12">
      <c r="D112" s="44" t="s">
        <v>27</v>
      </c>
      <c r="E112" s="28">
        <f>SUM(E103:E111)</f>
        <v>199</v>
      </c>
      <c r="F112" s="27"/>
      <c r="G112" s="28">
        <f>SUM(G103:G111)</f>
        <v>172</v>
      </c>
    </row>
    <row r="113" s="26" customFormat="1" ht="12">
      <c r="F113" s="27"/>
    </row>
    <row r="114" s="26" customFormat="1" ht="12">
      <c r="C114" s="26" t="s">
        <v>28</v>
      </c>
    </row>
    <row r="115" spans="4:7" s="26" customFormat="1" ht="12">
      <c r="D115" s="26" t="s">
        <v>151</v>
      </c>
      <c r="E115" s="26">
        <v>2</v>
      </c>
      <c r="G115" s="26">
        <v>4</v>
      </c>
    </row>
    <row r="116" spans="4:7" s="26" customFormat="1" ht="12">
      <c r="D116" s="26" t="s">
        <v>65</v>
      </c>
      <c r="E116" s="26">
        <v>8</v>
      </c>
      <c r="F116" s="27"/>
      <c r="G116" s="26">
        <v>9</v>
      </c>
    </row>
    <row r="117" spans="4:7" s="26" customFormat="1" ht="12">
      <c r="D117" s="26" t="s">
        <v>155</v>
      </c>
      <c r="E117" s="26">
        <v>5</v>
      </c>
      <c r="G117" s="26">
        <v>1</v>
      </c>
    </row>
    <row r="118" spans="4:7" s="26" customFormat="1" ht="12">
      <c r="D118" s="26" t="s">
        <v>56</v>
      </c>
      <c r="E118" s="26">
        <v>8</v>
      </c>
      <c r="F118" s="27"/>
      <c r="G118" s="26">
        <v>8</v>
      </c>
    </row>
    <row r="119" spans="4:7" s="26" customFormat="1" ht="12">
      <c r="D119" s="26" t="s">
        <v>57</v>
      </c>
      <c r="E119" s="26">
        <v>2</v>
      </c>
      <c r="F119" s="27"/>
      <c r="G119" s="26">
        <v>1</v>
      </c>
    </row>
    <row r="120" spans="4:7" s="26" customFormat="1" ht="12">
      <c r="D120" s="26" t="s">
        <v>58</v>
      </c>
      <c r="E120" s="26">
        <v>69</v>
      </c>
      <c r="F120" s="27"/>
      <c r="G120" s="26">
        <v>62</v>
      </c>
    </row>
    <row r="121" spans="4:7" s="26" customFormat="1" ht="12">
      <c r="D121" s="26" t="s">
        <v>59</v>
      </c>
      <c r="E121" s="26">
        <v>5</v>
      </c>
      <c r="F121" s="27"/>
      <c r="G121" s="26">
        <v>7</v>
      </c>
    </row>
    <row r="122" spans="4:7" s="26" customFormat="1" ht="12">
      <c r="D122" s="26" t="s">
        <v>66</v>
      </c>
      <c r="E122" s="26">
        <v>3</v>
      </c>
      <c r="F122" s="27"/>
      <c r="G122" s="26">
        <v>2</v>
      </c>
    </row>
    <row r="123" spans="4:7" s="26" customFormat="1" ht="12">
      <c r="D123" s="26" t="s">
        <v>60</v>
      </c>
      <c r="E123" s="26">
        <v>15</v>
      </c>
      <c r="F123" s="27"/>
      <c r="G123" s="26">
        <v>14</v>
      </c>
    </row>
    <row r="124" spans="4:7" s="26" customFormat="1" ht="12">
      <c r="D124" s="44" t="s">
        <v>161</v>
      </c>
      <c r="E124" s="26">
        <v>1</v>
      </c>
      <c r="F124" s="27"/>
      <c r="G124" s="26">
        <v>1</v>
      </c>
    </row>
    <row r="125" spans="4:7" s="26" customFormat="1" ht="12">
      <c r="D125" s="44" t="s">
        <v>152</v>
      </c>
      <c r="E125" s="26">
        <v>0</v>
      </c>
      <c r="F125" s="27"/>
      <c r="G125" s="26">
        <v>0</v>
      </c>
    </row>
    <row r="126" spans="4:7" s="26" customFormat="1" ht="12">
      <c r="D126" s="44" t="s">
        <v>27</v>
      </c>
      <c r="E126" s="28">
        <f>SUM(E115:E125)</f>
        <v>118</v>
      </c>
      <c r="F126" s="27"/>
      <c r="G126" s="28">
        <f>SUM(G115:G125)</f>
        <v>109</v>
      </c>
    </row>
    <row r="127" s="26" customFormat="1" ht="12">
      <c r="F127" s="27"/>
    </row>
    <row r="128" spans="4:7" s="26" customFormat="1" ht="12">
      <c r="D128" s="44" t="s">
        <v>5</v>
      </c>
      <c r="E128" s="28">
        <f>E112+E126</f>
        <v>317</v>
      </c>
      <c r="F128" s="27"/>
      <c r="G128" s="28">
        <f>G112+G126</f>
        <v>281</v>
      </c>
    </row>
    <row r="129" spans="4:7" s="26" customFormat="1" ht="12">
      <c r="D129" s="44"/>
      <c r="E129" s="27"/>
      <c r="F129" s="27"/>
      <c r="G129" s="27"/>
    </row>
    <row r="130" spans="2:7" s="26" customFormat="1" ht="12">
      <c r="B130" s="19"/>
      <c r="D130" s="44"/>
      <c r="E130" s="27"/>
      <c r="F130" s="27"/>
      <c r="G130" s="27"/>
    </row>
    <row r="131" spans="4:7" s="26" customFormat="1" ht="12">
      <c r="D131" s="44"/>
      <c r="E131" s="27"/>
      <c r="F131" s="27"/>
      <c r="G131" s="27"/>
    </row>
    <row r="132" spans="1:7" s="26" customFormat="1" ht="12">
      <c r="A132" s="64"/>
      <c r="D132" s="44"/>
      <c r="E132" s="27"/>
      <c r="F132" s="27"/>
      <c r="G132" s="27"/>
    </row>
    <row r="133" spans="1:6" s="26" customFormat="1" ht="12">
      <c r="A133" s="43"/>
      <c r="F133" s="27"/>
    </row>
  </sheetData>
  <mergeCells count="5">
    <mergeCell ref="B50:D50"/>
    <mergeCell ref="B75:D75"/>
    <mergeCell ref="B100:D100"/>
    <mergeCell ref="B4:D4"/>
    <mergeCell ref="B21:D21"/>
  </mergeCells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2009
Graduate Headcount and Credit Hour Production Report</oddHeader>
    <oddFooter>&amp;L&amp;8Office of Institutional Research
&amp;F &amp;A (das)
Census: 1/20/2009</oddFooter>
  </headerFooter>
  <rowBreaks count="2" manualBreakCount="2">
    <brk id="49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2" sqref="A2:B2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104" t="s">
        <v>156</v>
      </c>
      <c r="D1" s="104" t="s">
        <v>163</v>
      </c>
      <c r="E1" s="68" t="s">
        <v>67</v>
      </c>
      <c r="F1" s="69" t="s">
        <v>17</v>
      </c>
    </row>
    <row r="2" spans="1:6" ht="10.5">
      <c r="A2" s="117" t="s">
        <v>160</v>
      </c>
      <c r="B2" s="117"/>
      <c r="C2" s="58"/>
      <c r="D2" s="58"/>
      <c r="E2" s="59"/>
      <c r="F2" s="60"/>
    </row>
    <row r="3" spans="2:6" ht="10.5">
      <c r="B3" s="19" t="s">
        <v>68</v>
      </c>
      <c r="C3" s="58">
        <v>2010</v>
      </c>
      <c r="D3" s="58">
        <v>2007</v>
      </c>
      <c r="E3" s="59">
        <f aca="true" t="shared" si="0" ref="E3:E10">D3-C3</f>
        <v>-3</v>
      </c>
      <c r="F3" s="60">
        <f aca="true" t="shared" si="1" ref="F3:F11">IF(D3&gt;C3,IF(C3,E3/C3,1),IF(C3,E3/C3,0))</f>
        <v>-0.0014925373134328358</v>
      </c>
    </row>
    <row r="4" spans="2:6" ht="10.5">
      <c r="B4" s="19" t="s">
        <v>69</v>
      </c>
      <c r="C4" s="58">
        <v>543</v>
      </c>
      <c r="D4" s="58">
        <v>543</v>
      </c>
      <c r="E4" s="59">
        <f t="shared" si="0"/>
        <v>0</v>
      </c>
      <c r="F4" s="60">
        <f t="shared" si="1"/>
        <v>0</v>
      </c>
    </row>
    <row r="5" spans="2:6" ht="10.5">
      <c r="B5" s="19" t="s">
        <v>70</v>
      </c>
      <c r="C5" s="58">
        <v>1713</v>
      </c>
      <c r="D5" s="58">
        <v>1785</v>
      </c>
      <c r="E5" s="59">
        <f t="shared" si="0"/>
        <v>72</v>
      </c>
      <c r="F5" s="60">
        <f t="shared" si="1"/>
        <v>0.04203152364273205</v>
      </c>
    </row>
    <row r="6" spans="2:6" ht="10.5">
      <c r="B6" s="19" t="s">
        <v>71</v>
      </c>
      <c r="C6" s="58">
        <v>904</v>
      </c>
      <c r="D6" s="58">
        <v>813</v>
      </c>
      <c r="E6" s="59">
        <f t="shared" si="0"/>
        <v>-91</v>
      </c>
      <c r="F6" s="60">
        <f t="shared" si="1"/>
        <v>-0.1006637168141593</v>
      </c>
    </row>
    <row r="7" spans="2:6" ht="10.5">
      <c r="B7" s="19" t="s">
        <v>72</v>
      </c>
      <c r="C7" s="58">
        <v>1788</v>
      </c>
      <c r="D7" s="58">
        <v>2118</v>
      </c>
      <c r="E7" s="59">
        <f t="shared" si="0"/>
        <v>330</v>
      </c>
      <c r="F7" s="60">
        <f t="shared" si="1"/>
        <v>0.18456375838926176</v>
      </c>
    </row>
    <row r="8" spans="2:6" ht="10.5">
      <c r="B8" s="19" t="s">
        <v>73</v>
      </c>
      <c r="C8" s="58">
        <v>1375</v>
      </c>
      <c r="D8" s="58">
        <v>1339</v>
      </c>
      <c r="E8" s="59">
        <f t="shared" si="0"/>
        <v>-36</v>
      </c>
      <c r="F8" s="60">
        <f t="shared" si="1"/>
        <v>-0.02618181818181818</v>
      </c>
    </row>
    <row r="9" spans="2:6" ht="10.5">
      <c r="B9" s="19" t="s">
        <v>74</v>
      </c>
      <c r="C9" s="58">
        <v>1020</v>
      </c>
      <c r="D9" s="58">
        <v>1275</v>
      </c>
      <c r="E9" s="59">
        <f t="shared" si="0"/>
        <v>255</v>
      </c>
      <c r="F9" s="60">
        <f t="shared" si="1"/>
        <v>0.25</v>
      </c>
    </row>
    <row r="10" spans="2:6" ht="10.5">
      <c r="B10" s="19" t="s">
        <v>75</v>
      </c>
      <c r="C10" s="58">
        <v>1029</v>
      </c>
      <c r="D10" s="58">
        <v>1086</v>
      </c>
      <c r="E10" s="59">
        <f t="shared" si="0"/>
        <v>57</v>
      </c>
      <c r="F10" s="60">
        <f t="shared" si="1"/>
        <v>0.05539358600583091</v>
      </c>
    </row>
    <row r="11" spans="2:6" ht="10.5">
      <c r="B11" s="77" t="s">
        <v>27</v>
      </c>
      <c r="C11" s="74">
        <f>SUM(C3:C10)</f>
        <v>10382</v>
      </c>
      <c r="D11" s="74">
        <f>SUM(D3:D10)</f>
        <v>10966</v>
      </c>
      <c r="E11" s="75">
        <f>SUM(E3:E10)</f>
        <v>584</v>
      </c>
      <c r="F11" s="76">
        <f t="shared" si="1"/>
        <v>0.05625120400693508</v>
      </c>
    </row>
    <row r="12" spans="3:6" ht="6.75" customHeight="1">
      <c r="C12" s="58"/>
      <c r="D12" s="58"/>
      <c r="E12" s="59"/>
      <c r="F12" s="60"/>
    </row>
    <row r="13" spans="1:6" ht="10.5">
      <c r="A13" s="117" t="s">
        <v>20</v>
      </c>
      <c r="B13" s="117"/>
      <c r="C13" s="58"/>
      <c r="D13" s="58"/>
      <c r="E13" s="59"/>
      <c r="F13" s="60"/>
    </row>
    <row r="14" spans="2:6" ht="10.5">
      <c r="B14" s="19" t="s">
        <v>76</v>
      </c>
      <c r="C14" s="58">
        <v>391</v>
      </c>
      <c r="D14" s="58">
        <v>381</v>
      </c>
      <c r="E14" s="59">
        <f aca="true" t="shared" si="2" ref="E14:E22">D14-C14</f>
        <v>-10</v>
      </c>
      <c r="F14" s="60">
        <f aca="true" t="shared" si="3" ref="F14:F23">IF(D14&gt;C14,IF(C14,E14/C14,1),IF(C14,E14/C14,0))</f>
        <v>-0.02557544757033248</v>
      </c>
    </row>
    <row r="15" spans="2:6" ht="10.5">
      <c r="B15" s="19" t="s">
        <v>77</v>
      </c>
      <c r="C15" s="58">
        <v>906</v>
      </c>
      <c r="D15" s="58">
        <v>865</v>
      </c>
      <c r="E15" s="59">
        <f t="shared" si="2"/>
        <v>-41</v>
      </c>
      <c r="F15" s="60">
        <f t="shared" si="3"/>
        <v>-0.04525386313465784</v>
      </c>
    </row>
    <row r="16" spans="2:6" ht="10.5">
      <c r="B16" s="19" t="s">
        <v>78</v>
      </c>
      <c r="C16" s="58">
        <v>1110</v>
      </c>
      <c r="D16" s="58">
        <v>1194</v>
      </c>
      <c r="E16" s="59">
        <f t="shared" si="2"/>
        <v>84</v>
      </c>
      <c r="F16" s="60">
        <f t="shared" si="3"/>
        <v>0.07567567567567568</v>
      </c>
    </row>
    <row r="17" spans="2:6" ht="10.5">
      <c r="B17" s="19" t="s">
        <v>79</v>
      </c>
      <c r="C17" s="58">
        <v>3146</v>
      </c>
      <c r="D17" s="58">
        <v>3125</v>
      </c>
      <c r="E17" s="59">
        <f t="shared" si="2"/>
        <v>-21</v>
      </c>
      <c r="F17" s="60">
        <f t="shared" si="3"/>
        <v>-0.006675143038779402</v>
      </c>
    </row>
    <row r="18" spans="2:6" ht="10.5">
      <c r="B18" s="19" t="s">
        <v>80</v>
      </c>
      <c r="C18" s="58">
        <v>348</v>
      </c>
      <c r="D18" s="58">
        <v>318</v>
      </c>
      <c r="E18" s="59">
        <f t="shared" si="2"/>
        <v>-30</v>
      </c>
      <c r="F18" s="60">
        <f t="shared" si="3"/>
        <v>-0.08620689655172414</v>
      </c>
    </row>
    <row r="19" spans="2:6" ht="10.5">
      <c r="B19" s="19" t="s">
        <v>81</v>
      </c>
      <c r="C19" s="58">
        <v>1368</v>
      </c>
      <c r="D19" s="58">
        <v>1278</v>
      </c>
      <c r="E19" s="59">
        <f t="shared" si="2"/>
        <v>-90</v>
      </c>
      <c r="F19" s="60">
        <f t="shared" si="3"/>
        <v>-0.06578947368421052</v>
      </c>
    </row>
    <row r="20" spans="2:6" ht="10.5">
      <c r="B20" s="19" t="s">
        <v>82</v>
      </c>
      <c r="C20" s="58">
        <v>4804</v>
      </c>
      <c r="D20" s="58">
        <v>5077</v>
      </c>
      <c r="E20" s="59">
        <f t="shared" si="2"/>
        <v>273</v>
      </c>
      <c r="F20" s="60">
        <f t="shared" si="3"/>
        <v>0.056827643630308074</v>
      </c>
    </row>
    <row r="21" spans="2:6" ht="10.5">
      <c r="B21" s="19" t="s">
        <v>83</v>
      </c>
      <c r="C21" s="58">
        <v>30</v>
      </c>
      <c r="D21" s="58">
        <v>36</v>
      </c>
      <c r="E21" s="59">
        <f t="shared" si="2"/>
        <v>6</v>
      </c>
      <c r="F21" s="60">
        <f t="shared" si="3"/>
        <v>0.2</v>
      </c>
    </row>
    <row r="22" spans="2:6" ht="10.5">
      <c r="B22" s="19" t="s">
        <v>84</v>
      </c>
      <c r="C22" s="58">
        <v>87</v>
      </c>
      <c r="D22" s="58">
        <v>80</v>
      </c>
      <c r="E22" s="59">
        <f t="shared" si="2"/>
        <v>-7</v>
      </c>
      <c r="F22" s="60">
        <f t="shared" si="3"/>
        <v>-0.08045977011494253</v>
      </c>
    </row>
    <row r="23" spans="2:6" s="78" customFormat="1" ht="10.5">
      <c r="B23" s="77" t="s">
        <v>27</v>
      </c>
      <c r="C23" s="79">
        <f>SUM(C14:C22)</f>
        <v>12190</v>
      </c>
      <c r="D23" s="79">
        <f>SUM(D14:D22)</f>
        <v>12354</v>
      </c>
      <c r="E23" s="79">
        <f>SUM(E14:E22)</f>
        <v>164</v>
      </c>
      <c r="F23" s="76">
        <f t="shared" si="3"/>
        <v>0.013453650533223954</v>
      </c>
    </row>
    <row r="24" spans="1:6" ht="10.5">
      <c r="A24" s="117" t="s">
        <v>21</v>
      </c>
      <c r="B24" s="117"/>
      <c r="C24" s="58"/>
      <c r="D24" s="58"/>
      <c r="E24" s="59"/>
      <c r="F24" s="60"/>
    </row>
    <row r="25" spans="2:6" ht="10.5">
      <c r="B25" s="19" t="s">
        <v>87</v>
      </c>
      <c r="C25" s="58">
        <v>1866</v>
      </c>
      <c r="D25" s="58">
        <v>1977</v>
      </c>
      <c r="E25" s="59">
        <f aca="true" t="shared" si="4" ref="E25:E36">D25-C25</f>
        <v>111</v>
      </c>
      <c r="F25" s="60">
        <f aca="true" t="shared" si="5" ref="F25:F37">IF(D25&gt;C25,IF(C25,E25/C25,1),IF(C25,E25/C25,0))</f>
        <v>0.0594855305466238</v>
      </c>
    </row>
    <row r="26" spans="2:6" ht="10.5">
      <c r="B26" s="19" t="s">
        <v>88</v>
      </c>
      <c r="C26" s="58">
        <v>1671</v>
      </c>
      <c r="D26" s="58">
        <v>1548</v>
      </c>
      <c r="E26" s="59">
        <f t="shared" si="4"/>
        <v>-123</v>
      </c>
      <c r="F26" s="60">
        <f t="shared" si="5"/>
        <v>-0.07360861759425494</v>
      </c>
    </row>
    <row r="27" spans="2:6" ht="10.5">
      <c r="B27" s="19" t="s">
        <v>89</v>
      </c>
      <c r="C27" s="58">
        <v>1325</v>
      </c>
      <c r="D27" s="58">
        <v>1290</v>
      </c>
      <c r="E27" s="59">
        <f t="shared" si="4"/>
        <v>-35</v>
      </c>
      <c r="F27" s="60">
        <f t="shared" si="5"/>
        <v>-0.026415094339622643</v>
      </c>
    </row>
    <row r="28" spans="2:6" ht="10.5">
      <c r="B28" s="19" t="s">
        <v>90</v>
      </c>
      <c r="C28" s="58">
        <v>5988</v>
      </c>
      <c r="D28" s="58">
        <v>6197</v>
      </c>
      <c r="E28" s="59">
        <f t="shared" si="4"/>
        <v>209</v>
      </c>
      <c r="F28" s="60">
        <f t="shared" si="5"/>
        <v>0.03490313961255845</v>
      </c>
    </row>
    <row r="29" spans="2:6" ht="10.5">
      <c r="B29" s="19" t="s">
        <v>91</v>
      </c>
      <c r="C29" s="58">
        <v>1438</v>
      </c>
      <c r="D29" s="58">
        <v>1328</v>
      </c>
      <c r="E29" s="59">
        <f t="shared" si="4"/>
        <v>-110</v>
      </c>
      <c r="F29" s="60">
        <f t="shared" si="5"/>
        <v>-0.07649513212795549</v>
      </c>
    </row>
    <row r="30" spans="2:6" ht="10.5">
      <c r="B30" s="19" t="s">
        <v>92</v>
      </c>
      <c r="C30" s="58">
        <v>2691</v>
      </c>
      <c r="D30" s="58">
        <v>2877</v>
      </c>
      <c r="E30" s="59">
        <f t="shared" si="4"/>
        <v>186</v>
      </c>
      <c r="F30" s="60">
        <f t="shared" si="5"/>
        <v>0.06911928651059086</v>
      </c>
    </row>
    <row r="31" spans="2:6" ht="10.5">
      <c r="B31" s="19" t="s">
        <v>145</v>
      </c>
      <c r="C31" s="58">
        <v>1109.5</v>
      </c>
      <c r="D31" s="58">
        <v>1539</v>
      </c>
      <c r="E31" s="59">
        <f t="shared" si="4"/>
        <v>429.5</v>
      </c>
      <c r="F31" s="60">
        <f t="shared" si="5"/>
        <v>0.3871113114015322</v>
      </c>
    </row>
    <row r="32" spans="2:6" ht="10.5">
      <c r="B32" s="19" t="s">
        <v>94</v>
      </c>
      <c r="C32" s="58">
        <v>1131</v>
      </c>
      <c r="D32" s="58">
        <v>1374</v>
      </c>
      <c r="E32" s="59">
        <f t="shared" si="4"/>
        <v>243</v>
      </c>
      <c r="F32" s="60">
        <f t="shared" si="5"/>
        <v>0.21485411140583555</v>
      </c>
    </row>
    <row r="33" spans="2:6" ht="10.5">
      <c r="B33" s="19" t="s">
        <v>95</v>
      </c>
      <c r="C33" s="58">
        <v>1348</v>
      </c>
      <c r="D33" s="58">
        <v>1347</v>
      </c>
      <c r="E33" s="59">
        <f t="shared" si="4"/>
        <v>-1</v>
      </c>
      <c r="F33" s="60">
        <f t="shared" si="5"/>
        <v>-0.000741839762611276</v>
      </c>
    </row>
    <row r="34" spans="2:6" ht="10.5">
      <c r="B34" s="19" t="s">
        <v>96</v>
      </c>
      <c r="C34" s="58">
        <v>2259</v>
      </c>
      <c r="D34" s="58">
        <v>2253</v>
      </c>
      <c r="E34" s="59">
        <f t="shared" si="4"/>
        <v>-6</v>
      </c>
      <c r="F34" s="60">
        <f t="shared" si="5"/>
        <v>-0.0026560424966799467</v>
      </c>
    </row>
    <row r="35" spans="2:6" ht="10.5">
      <c r="B35" s="19" t="s">
        <v>97</v>
      </c>
      <c r="C35" s="58">
        <v>1384</v>
      </c>
      <c r="D35" s="58">
        <v>1711</v>
      </c>
      <c r="E35" s="59">
        <f t="shared" si="4"/>
        <v>327</v>
      </c>
      <c r="F35" s="60">
        <f t="shared" si="5"/>
        <v>0.23627167630057805</v>
      </c>
    </row>
    <row r="36" spans="2:6" ht="10.5">
      <c r="B36" s="19" t="s">
        <v>99</v>
      </c>
      <c r="C36" s="58">
        <v>0</v>
      </c>
      <c r="D36" s="58">
        <v>0</v>
      </c>
      <c r="E36" s="59">
        <f t="shared" si="4"/>
        <v>0</v>
      </c>
      <c r="F36" s="60">
        <f t="shared" si="5"/>
        <v>0</v>
      </c>
    </row>
    <row r="37" spans="2:6" s="78" customFormat="1" ht="10.5">
      <c r="B37" s="77" t="s">
        <v>27</v>
      </c>
      <c r="C37" s="79">
        <f>SUM(C25:C36)</f>
        <v>22210.5</v>
      </c>
      <c r="D37" s="79">
        <f>SUM(D25:D36)</f>
        <v>23441</v>
      </c>
      <c r="E37" s="80">
        <f>SUM(E25:E36)</f>
        <v>1230.5</v>
      </c>
      <c r="F37" s="76">
        <f t="shared" si="5"/>
        <v>0.055401724409626076</v>
      </c>
    </row>
    <row r="38" spans="3:6" ht="6.75" customHeight="1">
      <c r="C38" s="58"/>
      <c r="D38" s="58"/>
      <c r="E38" s="59"/>
      <c r="F38" s="60"/>
    </row>
    <row r="39" spans="1:6" s="78" customFormat="1" ht="10.5">
      <c r="A39" s="118" t="s">
        <v>22</v>
      </c>
      <c r="B39" s="118"/>
      <c r="C39" s="79">
        <v>5554</v>
      </c>
      <c r="D39" s="79">
        <v>5803</v>
      </c>
      <c r="E39" s="80">
        <f>D39-C39</f>
        <v>249</v>
      </c>
      <c r="F39" s="76">
        <f>IF(D39&gt;C39,IF(C39,E39/C39,1),IF(C39,E39/C39,0))</f>
        <v>0.044832553114872165</v>
      </c>
    </row>
    <row r="40" spans="1:6" s="78" customFormat="1" ht="7.5" customHeight="1">
      <c r="A40" s="102"/>
      <c r="B40" s="102"/>
      <c r="C40" s="79"/>
      <c r="D40" s="79"/>
      <c r="E40" s="80"/>
      <c r="F40" s="76"/>
    </row>
    <row r="41" spans="1:6" ht="10.5">
      <c r="A41" s="117" t="s">
        <v>23</v>
      </c>
      <c r="B41" s="117"/>
      <c r="C41" s="58"/>
      <c r="D41" s="58"/>
      <c r="E41" s="59"/>
      <c r="F41" s="60"/>
    </row>
    <row r="42" spans="2:6" ht="10.5">
      <c r="B42" s="19" t="s">
        <v>100</v>
      </c>
      <c r="C42" s="58">
        <v>88</v>
      </c>
      <c r="D42" s="58">
        <v>120</v>
      </c>
      <c r="E42" s="59">
        <f aca="true" t="shared" si="6" ref="E42:E52">D42-C42</f>
        <v>32</v>
      </c>
      <c r="F42" s="60">
        <f aca="true" t="shared" si="7" ref="F42:F53">IF(D42&gt;C42,IF(C42,E42/C42,1),IF(C42,E42/C42,0))</f>
        <v>0.36363636363636365</v>
      </c>
    </row>
    <row r="43" spans="2:6" ht="10.5">
      <c r="B43" s="19" t="s">
        <v>101</v>
      </c>
      <c r="C43" s="58">
        <v>443</v>
      </c>
      <c r="D43" s="58">
        <v>419</v>
      </c>
      <c r="E43" s="59">
        <f t="shared" si="6"/>
        <v>-24</v>
      </c>
      <c r="F43" s="60">
        <f t="shared" si="7"/>
        <v>-0.05417607223476298</v>
      </c>
    </row>
    <row r="44" spans="2:6" ht="10.5">
      <c r="B44" s="19" t="s">
        <v>102</v>
      </c>
      <c r="C44" s="58">
        <v>3619</v>
      </c>
      <c r="D44" s="58">
        <v>3904</v>
      </c>
      <c r="E44" s="59">
        <f t="shared" si="6"/>
        <v>285</v>
      </c>
      <c r="F44" s="60">
        <f t="shared" si="7"/>
        <v>0.07875103619784471</v>
      </c>
    </row>
    <row r="45" spans="1:6" ht="10.5">
      <c r="A45" s="70"/>
      <c r="B45" s="71" t="s">
        <v>130</v>
      </c>
      <c r="C45" s="58">
        <v>60</v>
      </c>
      <c r="D45" s="58">
        <v>106</v>
      </c>
      <c r="E45" s="59">
        <f t="shared" si="6"/>
        <v>46</v>
      </c>
      <c r="F45" s="60">
        <f t="shared" si="7"/>
        <v>0.7666666666666667</v>
      </c>
    </row>
    <row r="46" spans="2:6" ht="10.5">
      <c r="B46" s="19" t="s">
        <v>103</v>
      </c>
      <c r="C46" s="58">
        <v>3069</v>
      </c>
      <c r="D46" s="58">
        <v>3310</v>
      </c>
      <c r="E46" s="59">
        <f t="shared" si="6"/>
        <v>241</v>
      </c>
      <c r="F46" s="60">
        <f t="shared" si="7"/>
        <v>0.07852720755946563</v>
      </c>
    </row>
    <row r="47" spans="2:6" ht="10.5">
      <c r="B47" s="19" t="s">
        <v>104</v>
      </c>
      <c r="C47" s="58">
        <v>2358</v>
      </c>
      <c r="D47" s="58">
        <v>2217</v>
      </c>
      <c r="E47" s="59">
        <f t="shared" si="6"/>
        <v>-141</v>
      </c>
      <c r="F47" s="60">
        <f t="shared" si="7"/>
        <v>-0.05979643765903308</v>
      </c>
    </row>
    <row r="48" spans="2:6" ht="10.5">
      <c r="B48" s="66" t="s">
        <v>146</v>
      </c>
      <c r="C48" s="58">
        <v>383</v>
      </c>
      <c r="D48" s="58">
        <v>357</v>
      </c>
      <c r="E48" s="59">
        <f t="shared" si="6"/>
        <v>-26</v>
      </c>
      <c r="F48" s="60">
        <f t="shared" si="7"/>
        <v>-0.06788511749347259</v>
      </c>
    </row>
    <row r="49" spans="2:6" ht="10.5">
      <c r="B49" s="19" t="s">
        <v>105</v>
      </c>
      <c r="C49" s="58">
        <v>41</v>
      </c>
      <c r="D49" s="58">
        <v>41</v>
      </c>
      <c r="E49" s="59">
        <f t="shared" si="6"/>
        <v>0</v>
      </c>
      <c r="F49" s="60">
        <f t="shared" si="7"/>
        <v>0</v>
      </c>
    </row>
    <row r="50" spans="2:6" ht="10.5">
      <c r="B50" s="19" t="s">
        <v>106</v>
      </c>
      <c r="C50" s="58">
        <v>5826</v>
      </c>
      <c r="D50" s="58">
        <v>6387</v>
      </c>
      <c r="E50" s="59">
        <f t="shared" si="6"/>
        <v>561</v>
      </c>
      <c r="F50" s="60">
        <f t="shared" si="7"/>
        <v>0.09629248197734294</v>
      </c>
    </row>
    <row r="51" spans="2:6" ht="10.5">
      <c r="B51" s="19" t="s">
        <v>107</v>
      </c>
      <c r="C51" s="58">
        <v>23</v>
      </c>
      <c r="D51" s="58">
        <v>27</v>
      </c>
      <c r="E51" s="59">
        <f t="shared" si="6"/>
        <v>4</v>
      </c>
      <c r="F51" s="60">
        <f t="shared" si="7"/>
        <v>0.17391304347826086</v>
      </c>
    </row>
    <row r="52" spans="2:6" ht="10.5">
      <c r="B52" s="19" t="s">
        <v>108</v>
      </c>
      <c r="C52" s="58">
        <v>2161</v>
      </c>
      <c r="D52" s="58">
        <v>2323</v>
      </c>
      <c r="E52" s="59">
        <f t="shared" si="6"/>
        <v>162</v>
      </c>
      <c r="F52" s="60">
        <f t="shared" si="7"/>
        <v>0.07496529384544193</v>
      </c>
    </row>
    <row r="53" spans="2:6" s="78" customFormat="1" ht="10.5">
      <c r="B53" s="77" t="s">
        <v>27</v>
      </c>
      <c r="C53" s="79">
        <f>SUM(C42:C52)</f>
        <v>18071</v>
      </c>
      <c r="D53" s="79">
        <f>SUM(D42:D52)</f>
        <v>19211</v>
      </c>
      <c r="E53" s="80">
        <f>D53-C53</f>
        <v>1140</v>
      </c>
      <c r="F53" s="76">
        <f t="shared" si="7"/>
        <v>0.06308450002766865</v>
      </c>
    </row>
    <row r="54" spans="1:6" ht="10.5">
      <c r="A54" s="117" t="s">
        <v>26</v>
      </c>
      <c r="B54" s="117"/>
      <c r="C54" s="58"/>
      <c r="D54" s="58"/>
      <c r="E54" s="59"/>
      <c r="F54" s="60"/>
    </row>
    <row r="55" spans="1:6" ht="10.5">
      <c r="A55" s="70"/>
      <c r="B55" s="71" t="s">
        <v>154</v>
      </c>
      <c r="C55" s="58">
        <v>21</v>
      </c>
      <c r="D55" s="58">
        <v>12</v>
      </c>
      <c r="E55" s="59">
        <f aca="true" t="shared" si="8" ref="E55:E61">D55-C55</f>
        <v>-9</v>
      </c>
      <c r="F55" s="60">
        <f aca="true" t="shared" si="9" ref="F55:F62">IF(D55&gt;C55,IF(C55,E55/C55,1),IF(C55,E55/C55,0))</f>
        <v>-0.42857142857142855</v>
      </c>
    </row>
    <row r="56" spans="1:6" ht="10.5">
      <c r="A56" s="21"/>
      <c r="B56" s="19" t="s">
        <v>109</v>
      </c>
      <c r="C56" s="58">
        <v>333</v>
      </c>
      <c r="D56" s="58">
        <v>240</v>
      </c>
      <c r="E56" s="59">
        <f t="shared" si="8"/>
        <v>-93</v>
      </c>
      <c r="F56" s="60">
        <f t="shared" si="9"/>
        <v>-0.27927927927927926</v>
      </c>
    </row>
    <row r="57" spans="1:6" ht="10.5">
      <c r="A57" s="21"/>
      <c r="B57" s="19" t="s">
        <v>114</v>
      </c>
      <c r="C57" s="58">
        <v>42</v>
      </c>
      <c r="D57" s="58">
        <v>85.5</v>
      </c>
      <c r="E57" s="59">
        <f t="shared" si="8"/>
        <v>43.5</v>
      </c>
      <c r="F57" s="60">
        <f t="shared" si="9"/>
        <v>1.0357142857142858</v>
      </c>
    </row>
    <row r="58" spans="2:6" ht="10.5">
      <c r="B58" s="19" t="s">
        <v>110</v>
      </c>
      <c r="C58" s="58">
        <v>1447</v>
      </c>
      <c r="D58" s="58">
        <v>1651</v>
      </c>
      <c r="E58" s="59">
        <f t="shared" si="8"/>
        <v>204</v>
      </c>
      <c r="F58" s="60">
        <f t="shared" si="9"/>
        <v>0.1409813407049067</v>
      </c>
    </row>
    <row r="59" spans="2:6" ht="10.5">
      <c r="B59" s="19" t="s">
        <v>111</v>
      </c>
      <c r="C59" s="58">
        <v>57</v>
      </c>
      <c r="D59" s="58">
        <v>80</v>
      </c>
      <c r="E59" s="59">
        <f t="shared" si="8"/>
        <v>23</v>
      </c>
      <c r="F59" s="60">
        <f t="shared" si="9"/>
        <v>0.40350877192982454</v>
      </c>
    </row>
    <row r="60" spans="2:6" ht="10.5">
      <c r="B60" s="19" t="s">
        <v>112</v>
      </c>
      <c r="C60" s="58">
        <v>16</v>
      </c>
      <c r="D60" s="58">
        <v>26</v>
      </c>
      <c r="E60" s="59">
        <f t="shared" si="8"/>
        <v>10</v>
      </c>
      <c r="F60" s="60">
        <f t="shared" si="9"/>
        <v>0.625</v>
      </c>
    </row>
    <row r="61" spans="2:6" ht="10.5">
      <c r="B61" s="19" t="s">
        <v>113</v>
      </c>
      <c r="C61" s="58">
        <v>65</v>
      </c>
      <c r="D61" s="58">
        <v>81</v>
      </c>
      <c r="E61" s="59">
        <f t="shared" si="8"/>
        <v>16</v>
      </c>
      <c r="F61" s="60">
        <f t="shared" si="9"/>
        <v>0.24615384615384617</v>
      </c>
    </row>
    <row r="62" spans="2:6" s="78" customFormat="1" ht="10.5">
      <c r="B62" s="77" t="s">
        <v>27</v>
      </c>
      <c r="C62" s="79">
        <f>SUM(C55:C61)</f>
        <v>1981</v>
      </c>
      <c r="D62" s="79">
        <f>SUM(D55:D61)</f>
        <v>2175.5</v>
      </c>
      <c r="E62" s="80">
        <f>D62-C62</f>
        <v>194.5</v>
      </c>
      <c r="F62" s="76">
        <f t="shared" si="9"/>
        <v>0.09818273599192327</v>
      </c>
    </row>
    <row r="63" spans="3:6" ht="4.5" customHeight="1">
      <c r="C63" s="58"/>
      <c r="D63" s="58"/>
      <c r="E63" s="59"/>
      <c r="F63" s="60"/>
    </row>
    <row r="64" spans="2:6" s="78" customFormat="1" ht="10.5">
      <c r="B64" s="81" t="s">
        <v>14</v>
      </c>
      <c r="C64" s="74">
        <f>C62+C53+C39+C37+C23+C11</f>
        <v>70388.5</v>
      </c>
      <c r="D64" s="74">
        <f>D62+D53+D39+D37+D23+D11</f>
        <v>73950.5</v>
      </c>
      <c r="E64" s="74">
        <f>E62+E53+E39+E37+E23+E11</f>
        <v>3562</v>
      </c>
      <c r="F64" s="76">
        <f>IF(D64&gt;C64,IF(C64,E64/C64,1),IF(C64,E64/C64,0))</f>
        <v>0.0506048573275464</v>
      </c>
    </row>
    <row r="65" ht="4.5" customHeight="1"/>
  </sheetData>
  <mergeCells count="6">
    <mergeCell ref="A41:B41"/>
    <mergeCell ref="A54:B54"/>
    <mergeCell ref="A2:B2"/>
    <mergeCell ref="A13:B13"/>
    <mergeCell ref="A24:B24"/>
    <mergeCell ref="A39:B39"/>
  </mergeCells>
  <printOptions horizontalCentered="1"/>
  <pageMargins left="0.5" right="0.5" top="1" bottom="0.75" header="0.25" footer="0.25"/>
  <pageSetup horizontalDpi="600" verticalDpi="600" orientation="portrait" r:id="rId3"/>
  <headerFooter alignWithMargins="0">
    <oddHeader>&amp;C&amp;"Arial,Bold"The University of Alabama in Huntsville&amp;"Arial,Bold Italic"
&amp;"Arial,Bold"Spring 2009
Headcount and Credit Hour Production Report</oddHeader>
    <oddFooter>&amp;L&amp;8Office of Institutional Research
&amp;F &amp;A (das)
Census: 1/20/2009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2">
      <selection activeCell="B75" sqref="B75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67" t="s">
        <v>125</v>
      </c>
      <c r="D1" s="67" t="s">
        <v>129</v>
      </c>
      <c r="E1" s="68" t="s">
        <v>67</v>
      </c>
      <c r="F1" s="69" t="s">
        <v>17</v>
      </c>
    </row>
    <row r="2" spans="1:6" ht="6.75" customHeight="1">
      <c r="A2" s="20"/>
      <c r="B2" s="20"/>
      <c r="C2" s="55"/>
      <c r="D2" s="55"/>
      <c r="E2" s="56"/>
      <c r="F2" s="57"/>
    </row>
    <row r="3" spans="1:6" ht="10.5">
      <c r="A3" s="117" t="s">
        <v>19</v>
      </c>
      <c r="B3" s="117"/>
      <c r="C3" s="58"/>
      <c r="D3" s="58"/>
      <c r="E3" s="59"/>
      <c r="F3" s="60"/>
    </row>
    <row r="4" spans="2:6" ht="10.5">
      <c r="B4" s="19" t="s">
        <v>68</v>
      </c>
      <c r="C4" s="58">
        <v>1665</v>
      </c>
      <c r="D4" s="58">
        <v>1944</v>
      </c>
      <c r="E4" s="59">
        <f aca="true" t="shared" si="0" ref="E4:E11">D4-C4</f>
        <v>279</v>
      </c>
      <c r="F4" s="60">
        <f>IF(D4&gt;C4,IF(C4,E4/C4,1),IF(C4,E4/C4,0))</f>
        <v>0.16756756756756758</v>
      </c>
    </row>
    <row r="5" spans="2:6" ht="10.5">
      <c r="B5" s="19" t="s">
        <v>69</v>
      </c>
      <c r="C5" s="58">
        <v>438</v>
      </c>
      <c r="D5" s="58">
        <v>414</v>
      </c>
      <c r="E5" s="59">
        <f t="shared" si="0"/>
        <v>-24</v>
      </c>
      <c r="F5" s="60">
        <f aca="true" t="shared" si="1" ref="F5:F11">IF(D5&gt;C5,IF(C5,E5/C5,1),IF(C5,E5/C5,0))</f>
        <v>-0.0547945205479452</v>
      </c>
    </row>
    <row r="6" spans="2:6" ht="10.5">
      <c r="B6" s="19" t="s">
        <v>70</v>
      </c>
      <c r="C6" s="58">
        <v>1704</v>
      </c>
      <c r="D6" s="58">
        <v>1683</v>
      </c>
      <c r="E6" s="59">
        <f t="shared" si="0"/>
        <v>-21</v>
      </c>
      <c r="F6" s="60">
        <f t="shared" si="1"/>
        <v>-0.01232394366197183</v>
      </c>
    </row>
    <row r="7" spans="2:6" ht="10.5">
      <c r="B7" s="19" t="s">
        <v>71</v>
      </c>
      <c r="C7" s="58">
        <v>849</v>
      </c>
      <c r="D7" s="58">
        <v>1120</v>
      </c>
      <c r="E7" s="59">
        <f t="shared" si="0"/>
        <v>271</v>
      </c>
      <c r="F7" s="60">
        <f t="shared" si="1"/>
        <v>0.31919905771495877</v>
      </c>
    </row>
    <row r="8" spans="2:6" ht="10.5">
      <c r="B8" s="19" t="s">
        <v>72</v>
      </c>
      <c r="C8" s="58">
        <v>1533</v>
      </c>
      <c r="D8" s="58">
        <v>1644</v>
      </c>
      <c r="E8" s="59">
        <f t="shared" si="0"/>
        <v>111</v>
      </c>
      <c r="F8" s="60">
        <f t="shared" si="1"/>
        <v>0.07240704500978473</v>
      </c>
    </row>
    <row r="9" spans="2:6" ht="10.5">
      <c r="B9" s="19" t="s">
        <v>73</v>
      </c>
      <c r="C9" s="58">
        <v>2166</v>
      </c>
      <c r="D9" s="58">
        <v>1875</v>
      </c>
      <c r="E9" s="59">
        <f t="shared" si="0"/>
        <v>-291</v>
      </c>
      <c r="F9" s="60">
        <f t="shared" si="1"/>
        <v>-0.13434903047091412</v>
      </c>
    </row>
    <row r="10" spans="2:6" ht="10.5">
      <c r="B10" s="19" t="s">
        <v>74</v>
      </c>
      <c r="C10" s="58">
        <v>1005</v>
      </c>
      <c r="D10" s="58">
        <v>1164</v>
      </c>
      <c r="E10" s="59">
        <f t="shared" si="0"/>
        <v>159</v>
      </c>
      <c r="F10" s="60">
        <f t="shared" si="1"/>
        <v>0.1582089552238806</v>
      </c>
    </row>
    <row r="11" spans="2:6" ht="10.5">
      <c r="B11" s="19" t="s">
        <v>75</v>
      </c>
      <c r="C11" s="58">
        <v>974</v>
      </c>
      <c r="D11" s="58">
        <v>995</v>
      </c>
      <c r="E11" s="59">
        <f t="shared" si="0"/>
        <v>21</v>
      </c>
      <c r="F11" s="60">
        <f t="shared" si="1"/>
        <v>0.021560574948665298</v>
      </c>
    </row>
    <row r="12" spans="2:6" ht="10.5">
      <c r="B12" s="77" t="s">
        <v>27</v>
      </c>
      <c r="C12" s="74">
        <f>SUM(C4:C11)</f>
        <v>10334</v>
      </c>
      <c r="D12" s="74">
        <f>SUM(D4:D11)</f>
        <v>10839</v>
      </c>
      <c r="E12" s="75">
        <f>SUM(E4:E11)</f>
        <v>505</v>
      </c>
      <c r="F12" s="76">
        <f>IF(D12&gt;C12,IF(C12,E12/C12,1),IF(C12,E12/C12,0))</f>
        <v>0.04886781497967873</v>
      </c>
    </row>
    <row r="13" spans="3:6" ht="6.75" customHeight="1">
      <c r="C13" s="58"/>
      <c r="D13" s="58"/>
      <c r="E13" s="59"/>
      <c r="F13" s="60"/>
    </row>
    <row r="14" spans="1:6" ht="10.5">
      <c r="A14" s="117" t="s">
        <v>20</v>
      </c>
      <c r="B14" s="117"/>
      <c r="C14" s="58"/>
      <c r="D14" s="58"/>
      <c r="E14" s="59"/>
      <c r="F14" s="60"/>
    </row>
    <row r="15" spans="1:6" ht="10.5">
      <c r="A15" s="70"/>
      <c r="B15" s="71" t="s">
        <v>130</v>
      </c>
      <c r="C15" s="58">
        <v>18</v>
      </c>
      <c r="D15" s="58">
        <v>33</v>
      </c>
      <c r="E15" s="59">
        <f aca="true" t="shared" si="2" ref="E15:E24">D15-C15</f>
        <v>15</v>
      </c>
      <c r="F15" s="60">
        <f aca="true" t="shared" si="3" ref="F15:F25">IF(D15&gt;C15,IF(C15,E15/C15,1),IF(C15,E15/C15,0))</f>
        <v>0.8333333333333334</v>
      </c>
    </row>
    <row r="16" spans="2:6" ht="10.5">
      <c r="B16" s="19" t="s">
        <v>76</v>
      </c>
      <c r="C16" s="58">
        <v>593</v>
      </c>
      <c r="D16" s="58">
        <v>483</v>
      </c>
      <c r="E16" s="59">
        <f t="shared" si="2"/>
        <v>-110</v>
      </c>
      <c r="F16" s="60">
        <f t="shared" si="3"/>
        <v>-0.18549747048903878</v>
      </c>
    </row>
    <row r="17" spans="2:6" ht="10.5">
      <c r="B17" s="19" t="s">
        <v>77</v>
      </c>
      <c r="C17" s="58">
        <v>584</v>
      </c>
      <c r="D17" s="58">
        <v>639</v>
      </c>
      <c r="E17" s="59">
        <f t="shared" si="2"/>
        <v>55</v>
      </c>
      <c r="F17" s="60">
        <f t="shared" si="3"/>
        <v>0.09417808219178082</v>
      </c>
    </row>
    <row r="18" spans="2:6" ht="10.5">
      <c r="B18" s="19" t="s">
        <v>78</v>
      </c>
      <c r="C18" s="58">
        <v>1283</v>
      </c>
      <c r="D18" s="58">
        <v>1554</v>
      </c>
      <c r="E18" s="59">
        <f t="shared" si="2"/>
        <v>271</v>
      </c>
      <c r="F18" s="60">
        <f t="shared" si="3"/>
        <v>0.2112236944660951</v>
      </c>
    </row>
    <row r="19" spans="2:6" ht="10.5">
      <c r="B19" s="19" t="s">
        <v>79</v>
      </c>
      <c r="C19" s="58">
        <v>2810</v>
      </c>
      <c r="D19" s="58">
        <v>3068</v>
      </c>
      <c r="E19" s="59">
        <f t="shared" si="2"/>
        <v>258</v>
      </c>
      <c r="F19" s="60">
        <f t="shared" si="3"/>
        <v>0.09181494661921709</v>
      </c>
    </row>
    <row r="20" spans="2:6" ht="10.5">
      <c r="B20" s="19" t="s">
        <v>80</v>
      </c>
      <c r="C20" s="58">
        <v>411</v>
      </c>
      <c r="D20" s="58">
        <v>336</v>
      </c>
      <c r="E20" s="59">
        <f t="shared" si="2"/>
        <v>-75</v>
      </c>
      <c r="F20" s="60">
        <f t="shared" si="3"/>
        <v>-0.18248175182481752</v>
      </c>
    </row>
    <row r="21" spans="2:6" ht="10.5">
      <c r="B21" s="19" t="s">
        <v>81</v>
      </c>
      <c r="C21" s="58">
        <v>1135</v>
      </c>
      <c r="D21" s="58">
        <v>1215</v>
      </c>
      <c r="E21" s="59">
        <f t="shared" si="2"/>
        <v>80</v>
      </c>
      <c r="F21" s="60">
        <f t="shared" si="3"/>
        <v>0.07048458149779736</v>
      </c>
    </row>
    <row r="22" spans="2:6" ht="10.5">
      <c r="B22" s="19" t="s">
        <v>82</v>
      </c>
      <c r="C22" s="58">
        <v>2536</v>
      </c>
      <c r="D22" s="58">
        <v>3042</v>
      </c>
      <c r="E22" s="59">
        <f t="shared" si="2"/>
        <v>506</v>
      </c>
      <c r="F22" s="60">
        <f t="shared" si="3"/>
        <v>0.1995268138801262</v>
      </c>
    </row>
    <row r="23" spans="2:6" ht="10.5">
      <c r="B23" s="19" t="s">
        <v>83</v>
      </c>
      <c r="C23" s="58">
        <v>54</v>
      </c>
      <c r="D23" s="58">
        <v>38</v>
      </c>
      <c r="E23" s="59">
        <f t="shared" si="2"/>
        <v>-16</v>
      </c>
      <c r="F23" s="60">
        <f t="shared" si="3"/>
        <v>-0.2962962962962963</v>
      </c>
    </row>
    <row r="24" spans="2:6" ht="10.5">
      <c r="B24" s="19" t="s">
        <v>84</v>
      </c>
      <c r="C24" s="58">
        <v>132</v>
      </c>
      <c r="D24" s="58">
        <v>136</v>
      </c>
      <c r="E24" s="59">
        <f t="shared" si="2"/>
        <v>4</v>
      </c>
      <c r="F24" s="60">
        <f t="shared" si="3"/>
        <v>0.030303030303030304</v>
      </c>
    </row>
    <row r="25" spans="2:6" s="78" customFormat="1" ht="10.5">
      <c r="B25" s="77" t="s">
        <v>27</v>
      </c>
      <c r="C25" s="79">
        <f>SUM(C15:C24)</f>
        <v>9556</v>
      </c>
      <c r="D25" s="79">
        <f>SUM(D15:D24)</f>
        <v>10544</v>
      </c>
      <c r="E25" s="79">
        <f>SUM(E15:E24)</f>
        <v>988</v>
      </c>
      <c r="F25" s="76">
        <f t="shared" si="3"/>
        <v>0.10339053997488488</v>
      </c>
    </row>
    <row r="26" spans="3:6" ht="6.75" customHeight="1">
      <c r="C26" s="58"/>
      <c r="D26" s="58"/>
      <c r="E26" s="59"/>
      <c r="F26" s="60"/>
    </row>
    <row r="27" spans="1:6" ht="10.5">
      <c r="A27" s="117" t="s">
        <v>21</v>
      </c>
      <c r="B27" s="117"/>
      <c r="C27" s="58"/>
      <c r="D27" s="58"/>
      <c r="E27" s="59"/>
      <c r="F27" s="60"/>
    </row>
    <row r="28" spans="1:6" ht="10.5">
      <c r="A28" s="21"/>
      <c r="B28" s="19" t="s">
        <v>85</v>
      </c>
      <c r="C28" s="58">
        <v>251</v>
      </c>
      <c r="D28" s="58">
        <v>276</v>
      </c>
      <c r="E28" s="59">
        <f aca="true" t="shared" si="4" ref="E28:E43">D28-C28</f>
        <v>25</v>
      </c>
      <c r="F28" s="60">
        <f aca="true" t="shared" si="5" ref="F28:F44">IF(D28&gt;C28,IF(C28,E28/C28,1),IF(C28,E28/C28,0))</f>
        <v>0.099601593625498</v>
      </c>
    </row>
    <row r="29" spans="1:6" ht="10.5">
      <c r="A29" s="21"/>
      <c r="B29" s="19" t="s">
        <v>86</v>
      </c>
      <c r="C29" s="58">
        <v>0</v>
      </c>
      <c r="D29" s="58">
        <v>0</v>
      </c>
      <c r="E29" s="59">
        <f t="shared" si="4"/>
        <v>0</v>
      </c>
      <c r="F29" s="60">
        <f t="shared" si="5"/>
        <v>0</v>
      </c>
    </row>
    <row r="30" spans="2:6" ht="10.5">
      <c r="B30" s="19" t="s">
        <v>87</v>
      </c>
      <c r="C30" s="58">
        <v>1629</v>
      </c>
      <c r="D30" s="58">
        <v>1647</v>
      </c>
      <c r="E30" s="59">
        <f t="shared" si="4"/>
        <v>18</v>
      </c>
      <c r="F30" s="60">
        <f t="shared" si="5"/>
        <v>0.011049723756906077</v>
      </c>
    </row>
    <row r="31" spans="2:6" ht="10.5">
      <c r="B31" s="19" t="s">
        <v>88</v>
      </c>
      <c r="C31" s="58">
        <v>1040</v>
      </c>
      <c r="D31" s="58">
        <v>1328</v>
      </c>
      <c r="E31" s="59">
        <f t="shared" si="4"/>
        <v>288</v>
      </c>
      <c r="F31" s="60">
        <f t="shared" si="5"/>
        <v>0.27692307692307694</v>
      </c>
    </row>
    <row r="32" spans="2:6" ht="10.5">
      <c r="B32" s="19" t="s">
        <v>89</v>
      </c>
      <c r="C32" s="58">
        <v>1559</v>
      </c>
      <c r="D32" s="58">
        <v>1630</v>
      </c>
      <c r="E32" s="59">
        <f t="shared" si="4"/>
        <v>71</v>
      </c>
      <c r="F32" s="60">
        <f t="shared" si="5"/>
        <v>0.045542014111610005</v>
      </c>
    </row>
    <row r="33" spans="2:6" ht="10.5">
      <c r="B33" s="19" t="s">
        <v>90</v>
      </c>
      <c r="C33" s="58">
        <v>5257</v>
      </c>
      <c r="D33" s="58">
        <v>5110</v>
      </c>
      <c r="E33" s="59">
        <f t="shared" si="4"/>
        <v>-147</v>
      </c>
      <c r="F33" s="60">
        <f t="shared" si="5"/>
        <v>-0.02796271637816245</v>
      </c>
    </row>
    <row r="34" spans="2:6" ht="10.5">
      <c r="B34" s="19" t="s">
        <v>91</v>
      </c>
      <c r="C34" s="58">
        <v>1172</v>
      </c>
      <c r="D34" s="58">
        <v>1385</v>
      </c>
      <c r="E34" s="59">
        <f t="shared" si="4"/>
        <v>213</v>
      </c>
      <c r="F34" s="60">
        <f t="shared" si="5"/>
        <v>0.181740614334471</v>
      </c>
    </row>
    <row r="35" spans="2:6" ht="10.5">
      <c r="B35" s="72" t="s">
        <v>131</v>
      </c>
      <c r="C35" s="58">
        <v>4</v>
      </c>
      <c r="D35" s="58">
        <v>39</v>
      </c>
      <c r="E35" s="59">
        <f t="shared" si="4"/>
        <v>35</v>
      </c>
      <c r="F35" s="60">
        <f t="shared" si="5"/>
        <v>8.75</v>
      </c>
    </row>
    <row r="36" spans="2:6" ht="10.5">
      <c r="B36" s="19" t="s">
        <v>92</v>
      </c>
      <c r="C36" s="58">
        <v>2025</v>
      </c>
      <c r="D36" s="58">
        <v>2100</v>
      </c>
      <c r="E36" s="59">
        <f t="shared" si="4"/>
        <v>75</v>
      </c>
      <c r="F36" s="60">
        <f t="shared" si="5"/>
        <v>0.037037037037037035</v>
      </c>
    </row>
    <row r="37" spans="2:6" ht="10.5">
      <c r="B37" s="19" t="s">
        <v>93</v>
      </c>
      <c r="C37" s="58">
        <v>807</v>
      </c>
      <c r="D37" s="58">
        <v>1000.5</v>
      </c>
      <c r="E37" s="59">
        <f t="shared" si="4"/>
        <v>193.5</v>
      </c>
      <c r="F37" s="60">
        <f t="shared" si="5"/>
        <v>0.23977695167286245</v>
      </c>
    </row>
    <row r="38" spans="2:6" ht="10.5">
      <c r="B38" s="19" t="s">
        <v>94</v>
      </c>
      <c r="C38" s="58">
        <v>1119</v>
      </c>
      <c r="D38" s="58">
        <v>1329</v>
      </c>
      <c r="E38" s="59">
        <f t="shared" si="4"/>
        <v>210</v>
      </c>
      <c r="F38" s="60">
        <f t="shared" si="5"/>
        <v>0.1876675603217158</v>
      </c>
    </row>
    <row r="39" spans="2:6" ht="10.5">
      <c r="B39" s="19" t="s">
        <v>95</v>
      </c>
      <c r="C39" s="58">
        <v>951</v>
      </c>
      <c r="D39" s="58">
        <v>1010</v>
      </c>
      <c r="E39" s="59">
        <f t="shared" si="4"/>
        <v>59</v>
      </c>
      <c r="F39" s="60">
        <f t="shared" si="5"/>
        <v>0.06203995793901157</v>
      </c>
    </row>
    <row r="40" spans="2:6" ht="10.5">
      <c r="B40" s="19" t="s">
        <v>96</v>
      </c>
      <c r="C40" s="58">
        <v>1647</v>
      </c>
      <c r="D40" s="58">
        <v>1706</v>
      </c>
      <c r="E40" s="59">
        <f t="shared" si="4"/>
        <v>59</v>
      </c>
      <c r="F40" s="60">
        <f t="shared" si="5"/>
        <v>0.0358227079538555</v>
      </c>
    </row>
    <row r="41" spans="2:6" ht="10.5">
      <c r="B41" s="19" t="s">
        <v>97</v>
      </c>
      <c r="C41" s="58">
        <v>1242</v>
      </c>
      <c r="D41" s="58">
        <v>1275</v>
      </c>
      <c r="E41" s="59">
        <f t="shared" si="4"/>
        <v>33</v>
      </c>
      <c r="F41" s="60">
        <f t="shared" si="5"/>
        <v>0.026570048309178744</v>
      </c>
    </row>
    <row r="42" spans="2:6" ht="10.5">
      <c r="B42" s="19" t="s">
        <v>98</v>
      </c>
      <c r="C42" s="58">
        <v>0</v>
      </c>
      <c r="D42" s="58">
        <v>3</v>
      </c>
      <c r="E42" s="59">
        <f t="shared" si="4"/>
        <v>3</v>
      </c>
      <c r="F42" s="60">
        <f t="shared" si="5"/>
        <v>1</v>
      </c>
    </row>
    <row r="43" spans="2:6" ht="10.5">
      <c r="B43" s="19" t="s">
        <v>99</v>
      </c>
      <c r="C43" s="58">
        <v>84</v>
      </c>
      <c r="D43" s="58">
        <v>87</v>
      </c>
      <c r="E43" s="59">
        <f t="shared" si="4"/>
        <v>3</v>
      </c>
      <c r="F43" s="60">
        <f t="shared" si="5"/>
        <v>0.03571428571428571</v>
      </c>
    </row>
    <row r="44" spans="2:6" s="78" customFormat="1" ht="10.5">
      <c r="B44" s="77" t="s">
        <v>27</v>
      </c>
      <c r="C44" s="79">
        <f>SUM(C28:C43)</f>
        <v>18787</v>
      </c>
      <c r="D44" s="79">
        <f>SUM(D28:D43)</f>
        <v>19925.5</v>
      </c>
      <c r="E44" s="80">
        <f>SUM(E28:E43)</f>
        <v>1138.5</v>
      </c>
      <c r="F44" s="76">
        <f t="shared" si="5"/>
        <v>0.06060041518071006</v>
      </c>
    </row>
    <row r="45" spans="3:6" ht="6.75" customHeight="1">
      <c r="C45" s="58"/>
      <c r="D45" s="58"/>
      <c r="E45" s="59"/>
      <c r="F45" s="60"/>
    </row>
    <row r="46" spans="1:6" s="78" customFormat="1" ht="10.5">
      <c r="A46" s="118" t="s">
        <v>22</v>
      </c>
      <c r="B46" s="118"/>
      <c r="C46" s="79">
        <v>6727</v>
      </c>
      <c r="D46" s="79">
        <v>5675</v>
      </c>
      <c r="E46" s="80">
        <f>D46-C46</f>
        <v>-1052</v>
      </c>
      <c r="F46" s="76">
        <f>IF(D46&gt;C46,IF(C46,E46/C46,1),IF(C46,E46/C46,0))</f>
        <v>-0.15638471829939052</v>
      </c>
    </row>
    <row r="47" spans="3:6" ht="10.5">
      <c r="C47" s="58"/>
      <c r="D47" s="58"/>
      <c r="E47" s="59"/>
      <c r="F47" s="60"/>
    </row>
    <row r="48" spans="1:6" ht="10.5">
      <c r="A48" s="117" t="s">
        <v>23</v>
      </c>
      <c r="B48" s="117"/>
      <c r="C48" s="58"/>
      <c r="D48" s="58"/>
      <c r="E48" s="59"/>
      <c r="F48" s="60"/>
    </row>
    <row r="49" spans="2:6" ht="10.5">
      <c r="B49" s="19" t="s">
        <v>100</v>
      </c>
      <c r="C49" s="58">
        <v>47</v>
      </c>
      <c r="D49" s="58">
        <v>44</v>
      </c>
      <c r="E49" s="59">
        <f aca="true" t="shared" si="6" ref="E49:E59">D49-C49</f>
        <v>-3</v>
      </c>
      <c r="F49" s="60">
        <f aca="true" t="shared" si="7" ref="F49:F60">IF(D49&gt;C49,IF(C49,E49/C49,1),IF(C49,E49/C49,0))</f>
        <v>-0.06382978723404255</v>
      </c>
    </row>
    <row r="50" spans="2:6" ht="10.5">
      <c r="B50" s="19" t="s">
        <v>101</v>
      </c>
      <c r="C50" s="58">
        <v>178</v>
      </c>
      <c r="D50" s="58">
        <v>246</v>
      </c>
      <c r="E50" s="59">
        <f t="shared" si="6"/>
        <v>68</v>
      </c>
      <c r="F50" s="60">
        <f t="shared" si="7"/>
        <v>0.38202247191011235</v>
      </c>
    </row>
    <row r="51" spans="2:6" ht="10.5">
      <c r="B51" s="19" t="s">
        <v>102</v>
      </c>
      <c r="C51" s="58">
        <v>2555</v>
      </c>
      <c r="D51" s="58">
        <v>2536</v>
      </c>
      <c r="E51" s="59">
        <f t="shared" si="6"/>
        <v>-19</v>
      </c>
      <c r="F51" s="60">
        <f t="shared" si="7"/>
        <v>-0.007436399217221135</v>
      </c>
    </row>
    <row r="52" spans="2:6" ht="10.5">
      <c r="B52" s="19" t="s">
        <v>103</v>
      </c>
      <c r="C52" s="58">
        <v>2425</v>
      </c>
      <c r="D52" s="58">
        <v>2527</v>
      </c>
      <c r="E52" s="59">
        <f t="shared" si="6"/>
        <v>102</v>
      </c>
      <c r="F52" s="60">
        <f t="shared" si="7"/>
        <v>0.04206185567010309</v>
      </c>
    </row>
    <row r="53" spans="2:6" ht="10.5">
      <c r="B53" s="19" t="s">
        <v>104</v>
      </c>
      <c r="C53" s="58">
        <v>3157</v>
      </c>
      <c r="D53" s="58">
        <v>3029</v>
      </c>
      <c r="E53" s="59">
        <f t="shared" si="6"/>
        <v>-128</v>
      </c>
      <c r="F53" s="60">
        <f t="shared" si="7"/>
        <v>-0.04054482103262591</v>
      </c>
    </row>
    <row r="54" spans="2:6" ht="10.5">
      <c r="B54" s="66" t="s">
        <v>128</v>
      </c>
      <c r="C54" s="58">
        <v>296</v>
      </c>
      <c r="D54" s="58">
        <v>274</v>
      </c>
      <c r="E54" s="59">
        <f t="shared" si="6"/>
        <v>-22</v>
      </c>
      <c r="F54" s="60">
        <f t="shared" si="7"/>
        <v>-0.07432432432432433</v>
      </c>
    </row>
    <row r="55" spans="2:6" ht="10.5">
      <c r="B55" s="65" t="s">
        <v>126</v>
      </c>
      <c r="C55" s="58">
        <v>70</v>
      </c>
      <c r="D55" s="58">
        <v>0</v>
      </c>
      <c r="E55" s="59">
        <f t="shared" si="6"/>
        <v>-70</v>
      </c>
      <c r="F55" s="60">
        <f t="shared" si="7"/>
        <v>-1</v>
      </c>
    </row>
    <row r="56" spans="2:6" ht="10.5">
      <c r="B56" s="19" t="s">
        <v>105</v>
      </c>
      <c r="C56" s="58">
        <v>109</v>
      </c>
      <c r="D56" s="58">
        <v>83</v>
      </c>
      <c r="E56" s="59">
        <f t="shared" si="6"/>
        <v>-26</v>
      </c>
      <c r="F56" s="60">
        <f t="shared" si="7"/>
        <v>-0.23853211009174313</v>
      </c>
    </row>
    <row r="57" spans="2:6" ht="10.5">
      <c r="B57" s="19" t="s">
        <v>106</v>
      </c>
      <c r="C57" s="58">
        <v>5535</v>
      </c>
      <c r="D57" s="58">
        <v>5593</v>
      </c>
      <c r="E57" s="59">
        <f t="shared" si="6"/>
        <v>58</v>
      </c>
      <c r="F57" s="60">
        <f t="shared" si="7"/>
        <v>0.010478771454381211</v>
      </c>
    </row>
    <row r="58" spans="2:6" ht="10.5">
      <c r="B58" s="19" t="s">
        <v>107</v>
      </c>
      <c r="C58" s="58">
        <v>9</v>
      </c>
      <c r="D58" s="58">
        <v>9</v>
      </c>
      <c r="E58" s="59">
        <f t="shared" si="6"/>
        <v>0</v>
      </c>
      <c r="F58" s="60">
        <f t="shared" si="7"/>
        <v>0</v>
      </c>
    </row>
    <row r="59" spans="2:6" ht="10.5">
      <c r="B59" s="19" t="s">
        <v>108</v>
      </c>
      <c r="C59" s="58">
        <v>1821</v>
      </c>
      <c r="D59" s="58">
        <v>1993</v>
      </c>
      <c r="E59" s="59">
        <f t="shared" si="6"/>
        <v>172</v>
      </c>
      <c r="F59" s="60">
        <f t="shared" si="7"/>
        <v>0.09445359692476661</v>
      </c>
    </row>
    <row r="60" spans="2:6" s="78" customFormat="1" ht="10.5">
      <c r="B60" s="77" t="s">
        <v>27</v>
      </c>
      <c r="C60" s="79">
        <f>SUM(C49:C59)</f>
        <v>16202</v>
      </c>
      <c r="D60" s="79">
        <f>SUM(D49:D59)</f>
        <v>16334</v>
      </c>
      <c r="E60" s="80">
        <f>SUM(E49:E59)</f>
        <v>132</v>
      </c>
      <c r="F60" s="76">
        <f t="shared" si="7"/>
        <v>0.008147142328107641</v>
      </c>
    </row>
    <row r="61" spans="3:6" ht="6.75" customHeight="1">
      <c r="C61" s="58"/>
      <c r="D61" s="58"/>
      <c r="E61" s="59"/>
      <c r="F61" s="60"/>
    </row>
    <row r="62" spans="1:6" ht="10.5">
      <c r="A62" s="117" t="s">
        <v>26</v>
      </c>
      <c r="B62" s="117"/>
      <c r="C62" s="58"/>
      <c r="D62" s="58"/>
      <c r="E62" s="59"/>
      <c r="F62" s="60"/>
    </row>
    <row r="63" spans="1:6" ht="10.5">
      <c r="A63" s="21"/>
      <c r="B63" s="19" t="s">
        <v>109</v>
      </c>
      <c r="C63" s="58">
        <v>186</v>
      </c>
      <c r="D63" s="58">
        <v>156</v>
      </c>
      <c r="E63" s="59">
        <f aca="true" t="shared" si="8" ref="E63:E68">D63-C63</f>
        <v>-30</v>
      </c>
      <c r="F63" s="60">
        <f aca="true" t="shared" si="9" ref="F63:F69">IF(D63&gt;C63,IF(C63,E63/C63,1),IF(C63,E63/C63,0))</f>
        <v>-0.16129032258064516</v>
      </c>
    </row>
    <row r="64" spans="1:6" ht="10.5">
      <c r="A64" s="21"/>
      <c r="B64" s="19" t="s">
        <v>114</v>
      </c>
      <c r="C64" s="58">
        <v>117</v>
      </c>
      <c r="D64" s="58">
        <v>73.5</v>
      </c>
      <c r="E64" s="59">
        <f t="shared" si="8"/>
        <v>-43.5</v>
      </c>
      <c r="F64" s="60">
        <f t="shared" si="9"/>
        <v>-0.3717948717948718</v>
      </c>
    </row>
    <row r="65" spans="2:6" ht="10.5">
      <c r="B65" s="19" t="s">
        <v>110</v>
      </c>
      <c r="C65" s="58">
        <v>984</v>
      </c>
      <c r="D65" s="58">
        <v>1068</v>
      </c>
      <c r="E65" s="59">
        <f t="shared" si="8"/>
        <v>84</v>
      </c>
      <c r="F65" s="60">
        <f t="shared" si="9"/>
        <v>0.08536585365853659</v>
      </c>
    </row>
    <row r="66" spans="2:6" ht="10.5">
      <c r="B66" s="19" t="s">
        <v>111</v>
      </c>
      <c r="C66" s="58">
        <v>43</v>
      </c>
      <c r="D66" s="58">
        <v>78</v>
      </c>
      <c r="E66" s="59">
        <f t="shared" si="8"/>
        <v>35</v>
      </c>
      <c r="F66" s="60">
        <f t="shared" si="9"/>
        <v>0.813953488372093</v>
      </c>
    </row>
    <row r="67" spans="2:6" ht="10.5">
      <c r="B67" s="19" t="s">
        <v>112</v>
      </c>
      <c r="C67" s="58">
        <v>20</v>
      </c>
      <c r="D67" s="58">
        <v>8</v>
      </c>
      <c r="E67" s="59">
        <f t="shared" si="8"/>
        <v>-12</v>
      </c>
      <c r="F67" s="60">
        <f t="shared" si="9"/>
        <v>-0.6</v>
      </c>
    </row>
    <row r="68" spans="2:6" ht="10.5">
      <c r="B68" s="19" t="s">
        <v>113</v>
      </c>
      <c r="C68" s="58">
        <v>24</v>
      </c>
      <c r="D68" s="58">
        <v>33</v>
      </c>
      <c r="E68" s="59">
        <f t="shared" si="8"/>
        <v>9</v>
      </c>
      <c r="F68" s="60">
        <f t="shared" si="9"/>
        <v>0.375</v>
      </c>
    </row>
    <row r="69" spans="2:6" s="78" customFormat="1" ht="10.5">
      <c r="B69" s="77" t="s">
        <v>27</v>
      </c>
      <c r="C69" s="79">
        <f>SUM(C63:C68)</f>
        <v>1374</v>
      </c>
      <c r="D69" s="79">
        <f>SUM(D63:D68)</f>
        <v>1416.5</v>
      </c>
      <c r="E69" s="80">
        <f>SUM(E63:E68)</f>
        <v>42.5</v>
      </c>
      <c r="F69" s="76">
        <f t="shared" si="9"/>
        <v>0.030931586608442505</v>
      </c>
    </row>
    <row r="70" spans="3:6" ht="6.75" customHeight="1">
      <c r="C70" s="58"/>
      <c r="D70" s="58"/>
      <c r="E70" s="59"/>
      <c r="F70" s="60"/>
    </row>
    <row r="71" spans="2:6" s="78" customFormat="1" ht="10.5">
      <c r="B71" s="77" t="s">
        <v>5</v>
      </c>
      <c r="C71" s="74">
        <f>C69+C60+C46+C44+C25+C12</f>
        <v>62980</v>
      </c>
      <c r="D71" s="74">
        <f>D69+D60+D46+D44+D25+D12</f>
        <v>64734</v>
      </c>
      <c r="E71" s="74">
        <f>E69+E60+E46+E44+E25+E12</f>
        <v>1754</v>
      </c>
      <c r="F71" s="76">
        <f>IF(D71&gt;C71,IF(C71,E71/C71,1),IF(C71,E71/C71,0))</f>
        <v>0.02785011114639568</v>
      </c>
    </row>
    <row r="75" spans="1:2" ht="12.75">
      <c r="A75"/>
      <c r="B75" s="25"/>
    </row>
    <row r="76" ht="12.75">
      <c r="B76"/>
    </row>
  </sheetData>
  <mergeCells count="6">
    <mergeCell ref="A48:B48"/>
    <mergeCell ref="A62:B62"/>
    <mergeCell ref="A3:B3"/>
    <mergeCell ref="A14:B14"/>
    <mergeCell ref="A27:B27"/>
    <mergeCell ref="A46:B46"/>
  </mergeCells>
  <printOptions horizontalCentered="1"/>
  <pageMargins left="0.25" right="0.5" top="0.75" bottom="0.25" header="0" footer="0"/>
  <pageSetup horizontalDpi="600" verticalDpi="600" orientation="portrait" r:id="rId3"/>
  <headerFooter alignWithMargins="0">
    <oddHeader>&amp;CThe University of Alabama in Huntsville 
Spring 2002 vs. Spring 2003
Credit Hour Production by College and Department</oddHeader>
    <oddFooter xml:space="preserve">&amp;L&amp;8
Office of Institutional Research
&amp;F; &amp;A &amp;D (das)&amp;C&amp;8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M. Freemon</dc:creator>
  <cp:keywords/>
  <dc:description/>
  <cp:lastModifiedBy>Nathan</cp:lastModifiedBy>
  <cp:lastPrinted>2009-02-06T21:05:23Z</cp:lastPrinted>
  <dcterms:created xsi:type="dcterms:W3CDTF">1998-01-26T15:39:19Z</dcterms:created>
  <dcterms:modified xsi:type="dcterms:W3CDTF">2009-02-06T21:12:39Z</dcterms:modified>
  <cp:category/>
  <cp:version/>
  <cp:contentType/>
  <cp:contentStatus/>
</cp:coreProperties>
</file>