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90" windowWidth="9180" windowHeight="5265" tabRatio="862"/>
  </bookViews>
  <sheets>
    <sheet name="Exh6-1" sheetId="2" r:id="rId1"/>
    <sheet name="Exh6-2" sheetId="1" r:id="rId2"/>
  </sheets>
  <calcPr calcId="145621"/>
</workbook>
</file>

<file path=xl/calcChain.xml><?xml version="1.0" encoding="utf-8"?>
<calcChain xmlns="http://schemas.openxmlformats.org/spreadsheetml/2006/main">
  <c r="D14" i="2" l="1"/>
  <c r="C14" i="2"/>
  <c r="B14" i="2"/>
  <c r="H49" i="1"/>
  <c r="G51" i="1"/>
  <c r="F51" i="1"/>
  <c r="E51" i="1"/>
  <c r="D51" i="1"/>
  <c r="C52" i="1" s="1"/>
  <c r="C51" i="1"/>
  <c r="B51" i="1"/>
  <c r="H50" i="1"/>
  <c r="G52" i="1" l="1"/>
  <c r="H51" i="1"/>
  <c r="E52" i="1" s="1"/>
  <c r="G64" i="1"/>
  <c r="D17" i="2" s="1"/>
  <c r="C64" i="1"/>
  <c r="C17" i="2" s="1"/>
  <c r="H63" i="1"/>
  <c r="E64" i="1" s="1"/>
  <c r="B17" i="2" s="1"/>
  <c r="G38" i="1" l="1"/>
  <c r="D12" i="2" s="1"/>
  <c r="C38" i="1"/>
  <c r="C12" i="2" s="1"/>
  <c r="G71" i="1" l="1"/>
  <c r="D18" i="2" s="1"/>
  <c r="H70" i="1"/>
  <c r="E71" i="1" s="1"/>
  <c r="B18" i="2" s="1"/>
  <c r="C71" i="1"/>
  <c r="C18" i="2" s="1"/>
  <c r="H57" i="1"/>
  <c r="E58" i="1" s="1"/>
  <c r="B16" i="2" s="1"/>
  <c r="G58" i="1"/>
  <c r="D16" i="2" s="1"/>
  <c r="C58" i="1"/>
  <c r="C16" i="2" s="1"/>
  <c r="H43" i="1"/>
  <c r="E44" i="1" s="1"/>
  <c r="B13" i="2" s="1"/>
  <c r="G44" i="1"/>
  <c r="D13" i="2" s="1"/>
  <c r="C44" i="1"/>
  <c r="C13" i="2" s="1"/>
  <c r="G32" i="1"/>
  <c r="D11" i="2" s="1"/>
  <c r="H31" i="1"/>
  <c r="E32" i="1" s="1"/>
  <c r="B11" i="2" s="1"/>
  <c r="C32" i="1"/>
  <c r="C11" i="2" s="1"/>
  <c r="D25" i="1"/>
  <c r="B25" i="1"/>
  <c r="E25" i="1"/>
  <c r="F25" i="1"/>
  <c r="G25" i="1"/>
  <c r="C25" i="1"/>
  <c r="H24" i="1"/>
  <c r="H23" i="1"/>
  <c r="H22" i="1"/>
  <c r="H21" i="1"/>
  <c r="H20" i="1"/>
  <c r="H19" i="1"/>
  <c r="H37" i="1"/>
  <c r="E38" i="1" s="1"/>
  <c r="B12" i="2" s="1"/>
  <c r="H18" i="1"/>
  <c r="C12" i="1"/>
  <c r="B12" i="1"/>
  <c r="D12" i="1"/>
  <c r="E12" i="1"/>
  <c r="F12" i="1"/>
  <c r="G12" i="1"/>
  <c r="H11" i="1"/>
  <c r="H10" i="1"/>
  <c r="H9" i="1"/>
  <c r="H8" i="1"/>
  <c r="G13" i="1" l="1"/>
  <c r="D19" i="2" s="1"/>
  <c r="C26" i="1"/>
  <c r="H25" i="1"/>
  <c r="E26" i="1" s="1"/>
  <c r="G26" i="1"/>
  <c r="H12" i="1"/>
  <c r="E13" i="1" s="1"/>
  <c r="B19" i="2" s="1"/>
  <c r="C13" i="1"/>
  <c r="C19" i="2" s="1"/>
  <c r="C15" i="2" l="1"/>
  <c r="D15" i="2"/>
  <c r="B15" i="2"/>
</calcChain>
</file>

<file path=xl/sharedStrings.xml><?xml version="1.0" encoding="utf-8"?>
<sst xmlns="http://schemas.openxmlformats.org/spreadsheetml/2006/main" count="178" uniqueCount="62">
  <si>
    <t>University of Alabama in Huntsville</t>
  </si>
  <si>
    <t>Biological Sciences/Life Sciences</t>
  </si>
  <si>
    <t>Computer and Information Sciences</t>
  </si>
  <si>
    <t>Mathematics</t>
  </si>
  <si>
    <t>Physical Sciences</t>
  </si>
  <si>
    <t>Total</t>
  </si>
  <si>
    <t>College of Science</t>
  </si>
  <si>
    <t>Black</t>
  </si>
  <si>
    <t>Hispanic</t>
  </si>
  <si>
    <t>Asian/PI</t>
  </si>
  <si>
    <t>Amer.</t>
  </si>
  <si>
    <t>Indian</t>
  </si>
  <si>
    <t>Minority</t>
  </si>
  <si>
    <t>Female</t>
  </si>
  <si>
    <t>Conferred</t>
  </si>
  <si>
    <t>% Black</t>
  </si>
  <si>
    <t>% Min</t>
  </si>
  <si>
    <t>% Fem</t>
  </si>
  <si>
    <t>Communications</t>
  </si>
  <si>
    <t>Education</t>
  </si>
  <si>
    <t>English Language &amp; Literature</t>
  </si>
  <si>
    <t>Foreign Languages &amp; Literature</t>
  </si>
  <si>
    <t>Philosophy &amp; Religion</t>
  </si>
  <si>
    <t>Psychology</t>
  </si>
  <si>
    <t>Social Sciences &amp; History</t>
  </si>
  <si>
    <t>Visual and Performing Arts</t>
  </si>
  <si>
    <t>Totals</t>
  </si>
  <si>
    <t>Business Management &amp; Admin. Serv.</t>
  </si>
  <si>
    <t>College of Engineering</t>
  </si>
  <si>
    <t>Engineering</t>
  </si>
  <si>
    <t>Library</t>
  </si>
  <si>
    <t>Library Science</t>
  </si>
  <si>
    <t>FACULTY AVAILABILITY ANALYSIS</t>
  </si>
  <si>
    <t>SCHOOL</t>
  </si>
  <si>
    <t>MINORITY</t>
  </si>
  <si>
    <t>(Including Black)</t>
  </si>
  <si>
    <t>BLACK</t>
  </si>
  <si>
    <t>FEMALE</t>
  </si>
  <si>
    <t>Liberal Arts</t>
  </si>
  <si>
    <t>Nursing</t>
  </si>
  <si>
    <t>Science</t>
  </si>
  <si>
    <t>Faculty</t>
  </si>
  <si>
    <t>College of Nursing</t>
  </si>
  <si>
    <t>Nursing Faculty in Baccalaureate and Graduate Programs in Nursing</t>
  </si>
  <si>
    <t>College of Business</t>
  </si>
  <si>
    <t>Business</t>
  </si>
  <si>
    <r>
      <t>by Degree-Granting Institutions by Sex, Race/Ethnicity, and Field of Study</t>
    </r>
    <r>
      <rPr>
        <sz val="10"/>
        <rFont val="Times New Roman"/>
        <family val="1"/>
      </rPr>
      <t>; U.S. Department of Education, Office of Educational</t>
    </r>
  </si>
  <si>
    <t>Engineering &amp; Engineering Technologies</t>
  </si>
  <si>
    <t>Research and Improvement; (Master's Degrees used for Library)</t>
  </si>
  <si>
    <t>Sources:</t>
  </si>
  <si>
    <t>Faculty Availability Analysis</t>
  </si>
  <si>
    <t>College of Education</t>
  </si>
  <si>
    <r>
      <t xml:space="preserve">Source:  National Center for Education Statistics, </t>
    </r>
    <r>
      <rPr>
        <i/>
        <sz val="10"/>
        <rFont val="Times New Roman"/>
        <family val="1"/>
      </rPr>
      <t>Digest of Education Statistics 2016; Doctor's Degrees Conferred</t>
    </r>
  </si>
  <si>
    <t>Source:  American Association of Colleges of Nursing:  2015-2016 Salaries of Instructional and Administrative</t>
  </si>
  <si>
    <r>
      <t xml:space="preserve">National Center for Education Statistics, </t>
    </r>
    <r>
      <rPr>
        <i/>
        <sz val="10"/>
        <rFont val="Times New Roman"/>
        <family val="1"/>
      </rPr>
      <t>Digest of Education Statistics 2016; Doctor's Degrees Conferred</t>
    </r>
  </si>
  <si>
    <t>American Association of Colleges of Nursing:  2015-2016 Salaries of Instructional and</t>
  </si>
  <si>
    <t>Administrative Nursing Faculty in Baccalaureate and Graduate Programs in Nursing (2016)</t>
  </si>
  <si>
    <t>Professional &amp; Continuing Studies</t>
  </si>
  <si>
    <t>for period ending August 31, 2018</t>
  </si>
  <si>
    <t>for the period ending August 31, 2018</t>
  </si>
  <si>
    <t>College of Liberal Arts/Graduate Studies</t>
  </si>
  <si>
    <t>Graduate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</si>
</sst>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164" fontId="0" fillId="0" borderId="3" xfId="1" applyNumberFormat="1" applyFont="1" applyBorder="1"/>
    <xf numFmtId="10" fontId="2" fillId="0" borderId="8" xfId="2" applyNumberFormat="1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/>
    <xf numFmtId="10" fontId="2" fillId="0" borderId="0" xfId="2" applyNumberFormat="1" applyFont="1" applyBorder="1"/>
    <xf numFmtId="3" fontId="0" fillId="0" borderId="3" xfId="0" applyNumberFormat="1" applyBorder="1"/>
    <xf numFmtId="3" fontId="0" fillId="0" borderId="3" xfId="1" applyNumberFormat="1" applyFont="1" applyBorder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Continuous"/>
    </xf>
    <xf numFmtId="10" fontId="4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workbookViewId="0">
      <selection activeCell="D15" sqref="D15"/>
    </sheetView>
  </sheetViews>
  <sheetFormatPr defaultColWidth="9.33203125" defaultRowHeight="15.75" x14ac:dyDescent="0.25"/>
  <cols>
    <col min="1" max="1" width="38.83203125" style="14" customWidth="1"/>
    <col min="2" max="4" width="18.33203125" style="14" customWidth="1"/>
    <col min="5" max="16384" width="9.33203125" style="14"/>
  </cols>
  <sheetData>
    <row r="1" spans="1:4" x14ac:dyDescent="0.25">
      <c r="A1" s="15"/>
    </row>
    <row r="4" spans="1:4" x14ac:dyDescent="0.25">
      <c r="A4" s="26" t="s">
        <v>32</v>
      </c>
      <c r="B4" s="26"/>
      <c r="C4" s="26"/>
      <c r="D4" s="26"/>
    </row>
    <row r="5" spans="1:4" x14ac:dyDescent="0.25">
      <c r="A5" s="23" t="s">
        <v>59</v>
      </c>
      <c r="B5" s="23"/>
      <c r="C5" s="23"/>
      <c r="D5" s="23"/>
    </row>
    <row r="6" spans="1:4" x14ac:dyDescent="0.25">
      <c r="A6" s="23"/>
      <c r="B6" s="23"/>
      <c r="C6" s="23"/>
      <c r="D6" s="23"/>
    </row>
    <row r="8" spans="1:4" x14ac:dyDescent="0.25">
      <c r="B8" s="16" t="s">
        <v>34</v>
      </c>
    </row>
    <row r="9" spans="1:4" x14ac:dyDescent="0.25">
      <c r="A9" s="17" t="s">
        <v>33</v>
      </c>
      <c r="B9" s="17" t="s">
        <v>35</v>
      </c>
      <c r="C9" s="17" t="s">
        <v>36</v>
      </c>
      <c r="D9" s="17" t="s">
        <v>37</v>
      </c>
    </row>
    <row r="11" spans="1:4" ht="30" customHeight="1" x14ac:dyDescent="0.25">
      <c r="A11" s="22" t="s">
        <v>45</v>
      </c>
      <c r="B11" s="24">
        <f>+'Exh6-2'!E32</f>
        <v>0.32317073170731708</v>
      </c>
      <c r="C11" s="24">
        <f>+'Exh6-2'!C32</f>
        <v>0.19865211810012837</v>
      </c>
      <c r="D11" s="24">
        <f>+'Exh6-2'!G32</f>
        <v>0.44929396662387677</v>
      </c>
    </row>
    <row r="12" spans="1:4" ht="30" customHeight="1" x14ac:dyDescent="0.25">
      <c r="A12" s="22" t="s">
        <v>19</v>
      </c>
      <c r="B12" s="24">
        <f>+'Exh6-2'!E38</f>
        <v>0.3126061841658172</v>
      </c>
      <c r="C12" s="24">
        <f>+'Exh6-2'!C38</f>
        <v>0.19317023445463813</v>
      </c>
      <c r="D12" s="24">
        <f>+'Exh6-2'!G38</f>
        <v>0.67397213727488958</v>
      </c>
    </row>
    <row r="13" spans="1:4" ht="30" customHeight="1" x14ac:dyDescent="0.25">
      <c r="A13" s="22" t="s">
        <v>29</v>
      </c>
      <c r="B13" s="24">
        <f>+'Exh6-2'!E44</f>
        <v>0.1184134337000579</v>
      </c>
      <c r="C13" s="24">
        <f>+'Exh6-2'!C44</f>
        <v>1.7757189731712024E-2</v>
      </c>
      <c r="D13" s="24">
        <f>+'Exh6-2'!G44</f>
        <v>0.23200154410345494</v>
      </c>
    </row>
    <row r="14" spans="1:4" ht="30" customHeight="1" x14ac:dyDescent="0.25">
      <c r="A14" s="22" t="s">
        <v>61</v>
      </c>
      <c r="B14" s="24">
        <f>+'Exh6-2'!E52</f>
        <v>0.12415130940834142</v>
      </c>
      <c r="C14" s="24">
        <f>+'Exh6-2'!C52</f>
        <v>4.0737148399612025E-2</v>
      </c>
      <c r="D14" s="24">
        <f>+'Exh6-2'!G52</f>
        <v>0.60572259941804074</v>
      </c>
    </row>
    <row r="15" spans="1:4" ht="30" customHeight="1" x14ac:dyDescent="0.25">
      <c r="A15" s="22" t="s">
        <v>38</v>
      </c>
      <c r="B15" s="24">
        <f>+'Exh6-2'!E26</f>
        <v>0.18383417289097331</v>
      </c>
      <c r="C15" s="24">
        <f>+'Exh6-2'!C26</f>
        <v>6.1142956400903246E-2</v>
      </c>
      <c r="D15" s="24">
        <f>+'Exh6-2'!G26</f>
        <v>0.59950205546870472</v>
      </c>
    </row>
    <row r="16" spans="1:4" ht="30" customHeight="1" x14ac:dyDescent="0.25">
      <c r="A16" s="22" t="s">
        <v>30</v>
      </c>
      <c r="B16" s="24">
        <f>+'Exh6-2'!E58</f>
        <v>0.17189579768016733</v>
      </c>
      <c r="C16" s="24">
        <f>+'Exh6-2'!C58</f>
        <v>5.2291310135006652E-2</v>
      </c>
      <c r="D16" s="24">
        <f>+'Exh6-2'!G58</f>
        <v>0.80509602586042972</v>
      </c>
    </row>
    <row r="17" spans="1:4" ht="30" customHeight="1" x14ac:dyDescent="0.25">
      <c r="A17" s="22" t="s">
        <v>39</v>
      </c>
      <c r="B17" s="24">
        <f>+'Exh6-2'!E64</f>
        <v>0.13224146516903668</v>
      </c>
      <c r="C17" s="24">
        <f>+'Exh6-2'!C64</f>
        <v>7.027056935760527E-2</v>
      </c>
      <c r="D17" s="24">
        <f>+'Exh6-2'!G64</f>
        <v>0.93802910418856855</v>
      </c>
    </row>
    <row r="18" spans="1:4" ht="30" customHeight="1" x14ac:dyDescent="0.25">
      <c r="A18" s="22" t="s">
        <v>57</v>
      </c>
      <c r="B18" s="24">
        <f>+'Exh6-2'!E71</f>
        <v>0.23958333333333334</v>
      </c>
      <c r="C18" s="24">
        <f>+'Exh6-2'!C71</f>
        <v>9.375E-2</v>
      </c>
      <c r="D18" s="24">
        <f>+'Exh6-2'!G71</f>
        <v>0.5</v>
      </c>
    </row>
    <row r="19" spans="1:4" ht="30" customHeight="1" x14ac:dyDescent="0.25">
      <c r="A19" s="22" t="s">
        <v>40</v>
      </c>
      <c r="B19" s="24">
        <f>+'Exh6-2'!E13</f>
        <v>0.14155586987270155</v>
      </c>
      <c r="C19" s="24">
        <f>+'Exh6-2'!C13</f>
        <v>2.6704384724186705E-2</v>
      </c>
      <c r="D19" s="24">
        <f>+'Exh6-2'!G13</f>
        <v>0.40961810466760962</v>
      </c>
    </row>
    <row r="31" spans="1:4" x14ac:dyDescent="0.25">
      <c r="A31" s="1" t="s">
        <v>49</v>
      </c>
    </row>
    <row r="32" spans="1:4" customFormat="1" ht="12.75" x14ac:dyDescent="0.2">
      <c r="A32" s="25" t="s">
        <v>54</v>
      </c>
    </row>
    <row r="33" spans="1:1" customFormat="1" ht="12.75" x14ac:dyDescent="0.2">
      <c r="A33" s="11" t="s">
        <v>46</v>
      </c>
    </row>
    <row r="34" spans="1:1" customFormat="1" ht="12.75" x14ac:dyDescent="0.2">
      <c r="A34" t="s">
        <v>48</v>
      </c>
    </row>
    <row r="35" spans="1:1" customFormat="1" ht="12.75" x14ac:dyDescent="0.2"/>
    <row r="36" spans="1:1" customFormat="1" ht="12.75" x14ac:dyDescent="0.2">
      <c r="A36" t="s">
        <v>55</v>
      </c>
    </row>
    <row r="37" spans="1:1" x14ac:dyDescent="0.25">
      <c r="A37" s="25" t="s">
        <v>56</v>
      </c>
    </row>
  </sheetData>
  <mergeCells count="1">
    <mergeCell ref="A4:D4"/>
  </mergeCells>
  <phoneticPr fontId="0" type="noConversion"/>
  <printOptions horizontalCentered="1"/>
  <pageMargins left="0.5" right="0.5" top="1" bottom="1" header="0.5" footer="0.5"/>
  <pageSetup scale="93" orientation="portrait" r:id="rId1"/>
  <headerFooter alignWithMargins="0">
    <oddHeader>&amp;REXHIBIT 6-1</oddHeader>
    <oddFooter>&amp;RAffirmative Action Plan:  Exhibit 6
Year ending August 31, 2017
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opLeftCell="A40" zoomScaleNormal="100" workbookViewId="0">
      <selection sqref="A1:H1"/>
    </sheetView>
  </sheetViews>
  <sheetFormatPr defaultRowHeight="12.75" x14ac:dyDescent="0.2"/>
  <cols>
    <col min="1" max="1" width="35.6640625" customWidth="1"/>
    <col min="2" max="2" width="10.33203125" customWidth="1"/>
    <col min="3" max="3" width="10" customWidth="1"/>
    <col min="4" max="4" width="9.5" bestFit="1" customWidth="1"/>
    <col min="5" max="5" width="11" bestFit="1" customWidth="1"/>
    <col min="6" max="6" width="9.5" bestFit="1" customWidth="1"/>
    <col min="7" max="7" width="11.33203125" bestFit="1" customWidth="1"/>
    <col min="8" max="8" width="11.5" bestFit="1" customWidth="1"/>
  </cols>
  <sheetData>
    <row r="1" spans="1:8" x14ac:dyDescent="0.2">
      <c r="A1" s="30" t="s">
        <v>0</v>
      </c>
      <c r="B1" s="30"/>
      <c r="C1" s="30"/>
      <c r="D1" s="30"/>
      <c r="E1" s="30"/>
      <c r="F1" s="30"/>
      <c r="G1" s="30"/>
      <c r="H1" s="30"/>
    </row>
    <row r="2" spans="1:8" x14ac:dyDescent="0.2">
      <c r="A2" s="30" t="s">
        <v>50</v>
      </c>
      <c r="B2" s="30"/>
      <c r="C2" s="30"/>
      <c r="D2" s="30"/>
      <c r="E2" s="30"/>
      <c r="F2" s="30"/>
      <c r="G2" s="30"/>
      <c r="H2" s="30"/>
    </row>
    <row r="3" spans="1:8" x14ac:dyDescent="0.2">
      <c r="A3" s="31" t="s">
        <v>58</v>
      </c>
      <c r="B3" s="30"/>
      <c r="C3" s="30"/>
      <c r="D3" s="30"/>
      <c r="E3" s="30"/>
      <c r="F3" s="30"/>
      <c r="G3" s="30"/>
      <c r="H3" s="30"/>
    </row>
    <row r="5" spans="1:8" x14ac:dyDescent="0.2">
      <c r="A5" s="27" t="s">
        <v>6</v>
      </c>
      <c r="B5" s="28"/>
      <c r="C5" s="28"/>
      <c r="D5" s="28"/>
      <c r="E5" s="28"/>
      <c r="F5" s="28"/>
      <c r="G5" s="28"/>
      <c r="H5" s="29"/>
    </row>
    <row r="6" spans="1:8" s="2" customFormat="1" ht="13.5" customHeight="1" x14ac:dyDescent="0.2">
      <c r="A6" s="3"/>
      <c r="B6" s="3" t="s">
        <v>5</v>
      </c>
      <c r="C6" s="3"/>
      <c r="D6" s="3"/>
      <c r="E6" s="3"/>
      <c r="F6" s="3"/>
      <c r="G6" s="2" t="s">
        <v>10</v>
      </c>
      <c r="H6" s="3" t="s">
        <v>5</v>
      </c>
    </row>
    <row r="7" spans="1:8" s="2" customFormat="1" x14ac:dyDescent="0.2">
      <c r="A7" s="4"/>
      <c r="B7" s="8" t="s">
        <v>14</v>
      </c>
      <c r="C7" s="8" t="s">
        <v>13</v>
      </c>
      <c r="D7" s="8" t="s">
        <v>7</v>
      </c>
      <c r="E7" s="8" t="s">
        <v>8</v>
      </c>
      <c r="F7" s="8" t="s">
        <v>9</v>
      </c>
      <c r="G7" s="2" t="s">
        <v>11</v>
      </c>
      <c r="H7" s="8" t="s">
        <v>12</v>
      </c>
    </row>
    <row r="8" spans="1:8" x14ac:dyDescent="0.2">
      <c r="A8" s="5" t="s">
        <v>1</v>
      </c>
      <c r="B8" s="20">
        <v>8053</v>
      </c>
      <c r="C8" s="20">
        <v>4290</v>
      </c>
      <c r="D8" s="20">
        <v>243</v>
      </c>
      <c r="E8" s="20">
        <v>442</v>
      </c>
      <c r="F8" s="20">
        <v>745</v>
      </c>
      <c r="G8" s="20">
        <v>26</v>
      </c>
      <c r="H8" s="20">
        <f>SUM(D8:G8)</f>
        <v>1456</v>
      </c>
    </row>
    <row r="9" spans="1:8" x14ac:dyDescent="0.2">
      <c r="A9" s="5" t="s">
        <v>2</v>
      </c>
      <c r="B9" s="20">
        <v>1998</v>
      </c>
      <c r="C9" s="20">
        <v>450</v>
      </c>
      <c r="D9" s="20">
        <v>76</v>
      </c>
      <c r="E9" s="20">
        <v>51</v>
      </c>
      <c r="F9" s="20">
        <v>130</v>
      </c>
      <c r="G9" s="20">
        <v>7</v>
      </c>
      <c r="H9" s="20">
        <f>SUM(D9:G9)</f>
        <v>264</v>
      </c>
    </row>
    <row r="10" spans="1:8" x14ac:dyDescent="0.2">
      <c r="A10" s="5" t="s">
        <v>3</v>
      </c>
      <c r="B10" s="20">
        <v>1801</v>
      </c>
      <c r="C10" s="20">
        <v>503</v>
      </c>
      <c r="D10" s="20">
        <v>22</v>
      </c>
      <c r="E10" s="20">
        <v>38</v>
      </c>
      <c r="F10" s="20">
        <v>90</v>
      </c>
      <c r="G10" s="20">
        <v>1</v>
      </c>
      <c r="H10" s="20">
        <f>SUM(D10:G10)</f>
        <v>151</v>
      </c>
    </row>
    <row r="11" spans="1:8" x14ac:dyDescent="0.2">
      <c r="A11" s="5" t="s">
        <v>4</v>
      </c>
      <c r="B11" s="20">
        <v>5823</v>
      </c>
      <c r="C11" s="20">
        <v>1997</v>
      </c>
      <c r="D11" s="20">
        <v>131</v>
      </c>
      <c r="E11" s="20">
        <v>186</v>
      </c>
      <c r="F11" s="20">
        <v>298</v>
      </c>
      <c r="G11" s="20">
        <v>16</v>
      </c>
      <c r="H11" s="20">
        <f>SUM(D11:G11)</f>
        <v>631</v>
      </c>
    </row>
    <row r="12" spans="1:8" x14ac:dyDescent="0.2">
      <c r="A12" s="10" t="s">
        <v>26</v>
      </c>
      <c r="B12" s="12">
        <f t="shared" ref="B12:G12" si="0">SUM(B8:B11)</f>
        <v>17675</v>
      </c>
      <c r="C12" s="12">
        <f t="shared" si="0"/>
        <v>7240</v>
      </c>
      <c r="D12" s="12">
        <f t="shared" si="0"/>
        <v>472</v>
      </c>
      <c r="E12" s="12">
        <f t="shared" si="0"/>
        <v>717</v>
      </c>
      <c r="F12" s="12">
        <f t="shared" si="0"/>
        <v>1263</v>
      </c>
      <c r="G12" s="12">
        <f t="shared" si="0"/>
        <v>50</v>
      </c>
      <c r="H12" s="12">
        <f>SUM(D12:G12)</f>
        <v>2502</v>
      </c>
    </row>
    <row r="13" spans="1:8" s="1" customFormat="1" x14ac:dyDescent="0.2">
      <c r="B13" s="9" t="s">
        <v>15</v>
      </c>
      <c r="C13" s="13">
        <f>+D12/B12</f>
        <v>2.6704384724186705E-2</v>
      </c>
      <c r="D13" s="9" t="s">
        <v>16</v>
      </c>
      <c r="E13" s="13">
        <f>+H12/B12</f>
        <v>0.14155586987270155</v>
      </c>
      <c r="F13" s="9" t="s">
        <v>17</v>
      </c>
      <c r="G13" s="13">
        <f>+C12/B12</f>
        <v>0.40961810466760962</v>
      </c>
    </row>
    <row r="15" spans="1:8" x14ac:dyDescent="0.2">
      <c r="A15" s="27" t="s">
        <v>60</v>
      </c>
      <c r="B15" s="28"/>
      <c r="C15" s="28"/>
      <c r="D15" s="28"/>
      <c r="E15" s="28"/>
      <c r="F15" s="28"/>
      <c r="G15" s="28"/>
      <c r="H15" s="29"/>
    </row>
    <row r="16" spans="1:8" s="2" customFormat="1" x14ac:dyDescent="0.2">
      <c r="A16" s="3"/>
      <c r="B16" s="6" t="s">
        <v>5</v>
      </c>
      <c r="C16" s="3"/>
      <c r="D16" s="3"/>
      <c r="E16" s="3"/>
      <c r="F16" s="3"/>
      <c r="G16" s="3" t="s">
        <v>10</v>
      </c>
      <c r="H16" s="3" t="s">
        <v>5</v>
      </c>
    </row>
    <row r="17" spans="1:8" s="2" customFormat="1" x14ac:dyDescent="0.2">
      <c r="A17" s="4"/>
      <c r="B17" s="7" t="s">
        <v>14</v>
      </c>
      <c r="C17" s="4" t="s">
        <v>13</v>
      </c>
      <c r="D17" s="4" t="s">
        <v>7</v>
      </c>
      <c r="E17" s="4" t="s">
        <v>8</v>
      </c>
      <c r="F17" s="4" t="s">
        <v>9</v>
      </c>
      <c r="G17" s="4" t="s">
        <v>11</v>
      </c>
      <c r="H17" s="4" t="s">
        <v>12</v>
      </c>
    </row>
    <row r="18" spans="1:8" x14ac:dyDescent="0.2">
      <c r="A18" s="5" t="s">
        <v>18</v>
      </c>
      <c r="B18" s="20">
        <v>644</v>
      </c>
      <c r="C18" s="20">
        <v>385</v>
      </c>
      <c r="D18" s="20">
        <v>43</v>
      </c>
      <c r="E18" s="20">
        <v>23</v>
      </c>
      <c r="F18" s="20">
        <v>24</v>
      </c>
      <c r="G18" s="20">
        <v>1</v>
      </c>
      <c r="H18" s="20">
        <f>SUM(D18:G18)</f>
        <v>91</v>
      </c>
    </row>
    <row r="19" spans="1:8" x14ac:dyDescent="0.2">
      <c r="A19" s="5" t="s">
        <v>20</v>
      </c>
      <c r="B19" s="20">
        <v>1418</v>
      </c>
      <c r="C19" s="20">
        <v>864</v>
      </c>
      <c r="D19" s="20">
        <v>41</v>
      </c>
      <c r="E19" s="20">
        <v>60</v>
      </c>
      <c r="F19" s="20">
        <v>59</v>
      </c>
      <c r="G19" s="20">
        <v>5</v>
      </c>
      <c r="H19" s="21">
        <f t="shared" ref="H19:H25" si="1">SUM(D19:G19)</f>
        <v>165</v>
      </c>
    </row>
    <row r="20" spans="1:8" x14ac:dyDescent="0.2">
      <c r="A20" s="5" t="s">
        <v>21</v>
      </c>
      <c r="B20" s="20">
        <v>1243</v>
      </c>
      <c r="C20" s="20">
        <v>711</v>
      </c>
      <c r="D20" s="20">
        <v>16</v>
      </c>
      <c r="E20" s="20">
        <v>150</v>
      </c>
      <c r="F20" s="20">
        <v>47</v>
      </c>
      <c r="G20" s="20">
        <v>1</v>
      </c>
      <c r="H20" s="21">
        <f t="shared" si="1"/>
        <v>214</v>
      </c>
    </row>
    <row r="21" spans="1:8" x14ac:dyDescent="0.2">
      <c r="A21" s="5" t="s">
        <v>22</v>
      </c>
      <c r="B21" s="20">
        <v>762</v>
      </c>
      <c r="C21" s="20">
        <v>240</v>
      </c>
      <c r="D21" s="20">
        <v>50</v>
      </c>
      <c r="E21" s="20">
        <v>30</v>
      </c>
      <c r="F21" s="20">
        <v>39</v>
      </c>
      <c r="G21" s="20">
        <v>6</v>
      </c>
      <c r="H21" s="21">
        <f t="shared" si="1"/>
        <v>125</v>
      </c>
    </row>
    <row r="22" spans="1:8" x14ac:dyDescent="0.2">
      <c r="A22" s="5" t="s">
        <v>23</v>
      </c>
      <c r="B22" s="20">
        <v>6583</v>
      </c>
      <c r="C22" s="20">
        <v>4959</v>
      </c>
      <c r="D22" s="20">
        <v>626</v>
      </c>
      <c r="E22" s="20">
        <v>526</v>
      </c>
      <c r="F22" s="20">
        <v>414</v>
      </c>
      <c r="G22" s="20">
        <v>37</v>
      </c>
      <c r="H22" s="21">
        <f t="shared" si="1"/>
        <v>1603</v>
      </c>
    </row>
    <row r="23" spans="1:8" x14ac:dyDescent="0.2">
      <c r="A23" s="5" t="s">
        <v>24</v>
      </c>
      <c r="B23" s="20">
        <v>4828</v>
      </c>
      <c r="C23" s="20">
        <v>2239</v>
      </c>
      <c r="D23" s="20">
        <v>223</v>
      </c>
      <c r="E23" s="20">
        <v>255</v>
      </c>
      <c r="F23" s="20">
        <v>219</v>
      </c>
      <c r="G23" s="20">
        <v>23</v>
      </c>
      <c r="H23" s="21">
        <f t="shared" si="1"/>
        <v>720</v>
      </c>
    </row>
    <row r="24" spans="1:8" x14ac:dyDescent="0.2">
      <c r="A24" s="5" t="s">
        <v>25</v>
      </c>
      <c r="B24" s="20">
        <v>1793</v>
      </c>
      <c r="C24" s="20">
        <v>956</v>
      </c>
      <c r="D24" s="20">
        <v>57</v>
      </c>
      <c r="E24" s="20">
        <v>71</v>
      </c>
      <c r="F24" s="20">
        <v>127</v>
      </c>
      <c r="G24" s="20">
        <v>2</v>
      </c>
      <c r="H24" s="21">
        <f t="shared" si="1"/>
        <v>257</v>
      </c>
    </row>
    <row r="25" spans="1:8" x14ac:dyDescent="0.2">
      <c r="A25" s="10" t="s">
        <v>26</v>
      </c>
      <c r="B25" s="12">
        <f t="shared" ref="B25:G25" si="2">SUM(B18:B24)</f>
        <v>17271</v>
      </c>
      <c r="C25" s="12">
        <f t="shared" si="2"/>
        <v>10354</v>
      </c>
      <c r="D25" s="12">
        <f t="shared" si="2"/>
        <v>1056</v>
      </c>
      <c r="E25" s="12">
        <f t="shared" si="2"/>
        <v>1115</v>
      </c>
      <c r="F25" s="12">
        <f t="shared" si="2"/>
        <v>929</v>
      </c>
      <c r="G25" s="12">
        <f t="shared" si="2"/>
        <v>75</v>
      </c>
      <c r="H25" s="12">
        <f t="shared" si="1"/>
        <v>3175</v>
      </c>
    </row>
    <row r="26" spans="1:8" s="1" customFormat="1" x14ac:dyDescent="0.2">
      <c r="B26" s="9" t="s">
        <v>15</v>
      </c>
      <c r="C26" s="13">
        <f>+D25/B25</f>
        <v>6.1142956400903246E-2</v>
      </c>
      <c r="D26" s="9" t="s">
        <v>16</v>
      </c>
      <c r="E26" s="13">
        <f>+H25/B25</f>
        <v>0.18383417289097331</v>
      </c>
      <c r="F26" s="9" t="s">
        <v>17</v>
      </c>
      <c r="G26" s="13">
        <f>+C25/B25</f>
        <v>0.59950205546870472</v>
      </c>
    </row>
    <row r="28" spans="1:8" x14ac:dyDescent="0.2">
      <c r="A28" s="27" t="s">
        <v>44</v>
      </c>
      <c r="B28" s="28"/>
      <c r="C28" s="28"/>
      <c r="D28" s="28"/>
      <c r="E28" s="28"/>
      <c r="F28" s="28"/>
      <c r="G28" s="28"/>
      <c r="H28" s="29"/>
    </row>
    <row r="29" spans="1:8" s="2" customFormat="1" x14ac:dyDescent="0.2">
      <c r="A29" s="3"/>
      <c r="B29" s="3" t="s">
        <v>5</v>
      </c>
      <c r="C29" s="3"/>
      <c r="D29" s="3"/>
      <c r="E29" s="3"/>
      <c r="F29" s="3"/>
      <c r="G29" s="3" t="s">
        <v>10</v>
      </c>
      <c r="H29" s="3" t="s">
        <v>5</v>
      </c>
    </row>
    <row r="30" spans="1:8" s="2" customFormat="1" x14ac:dyDescent="0.2">
      <c r="A30" s="4"/>
      <c r="B30" s="4" t="s">
        <v>14</v>
      </c>
      <c r="C30" s="4" t="s">
        <v>13</v>
      </c>
      <c r="D30" s="4" t="s">
        <v>7</v>
      </c>
      <c r="E30" s="4" t="s">
        <v>8</v>
      </c>
      <c r="F30" s="4" t="s">
        <v>9</v>
      </c>
      <c r="G30" s="4" t="s">
        <v>11</v>
      </c>
      <c r="H30" s="4" t="s">
        <v>12</v>
      </c>
    </row>
    <row r="31" spans="1:8" x14ac:dyDescent="0.2">
      <c r="A31" s="5" t="s">
        <v>27</v>
      </c>
      <c r="B31" s="12">
        <v>3116</v>
      </c>
      <c r="C31" s="20">
        <v>1400</v>
      </c>
      <c r="D31" s="5">
        <v>619</v>
      </c>
      <c r="E31" s="5">
        <v>141</v>
      </c>
      <c r="F31" s="5">
        <v>228</v>
      </c>
      <c r="G31" s="5">
        <v>19</v>
      </c>
      <c r="H31" s="5">
        <f>SUM(D31:G31)</f>
        <v>1007</v>
      </c>
    </row>
    <row r="32" spans="1:8" s="1" customFormat="1" x14ac:dyDescent="0.2">
      <c r="B32" s="9" t="s">
        <v>15</v>
      </c>
      <c r="C32" s="13">
        <f>+D31/B31</f>
        <v>0.19865211810012837</v>
      </c>
      <c r="D32" s="9" t="s">
        <v>16</v>
      </c>
      <c r="E32" s="13">
        <f>+H31/B31</f>
        <v>0.32317073170731708</v>
      </c>
      <c r="F32" s="9" t="s">
        <v>17</v>
      </c>
      <c r="G32" s="13">
        <f>+C31/B31</f>
        <v>0.44929396662387677</v>
      </c>
    </row>
    <row r="34" spans="1:8" x14ac:dyDescent="0.2">
      <c r="A34" s="27" t="s">
        <v>51</v>
      </c>
      <c r="B34" s="28"/>
      <c r="C34" s="28"/>
      <c r="D34" s="28"/>
      <c r="E34" s="28"/>
      <c r="F34" s="28"/>
      <c r="G34" s="28"/>
      <c r="H34" s="29"/>
    </row>
    <row r="35" spans="1:8" s="2" customFormat="1" x14ac:dyDescent="0.2">
      <c r="A35" s="3"/>
      <c r="B35" s="3" t="s">
        <v>5</v>
      </c>
      <c r="C35" s="3"/>
      <c r="D35" s="3"/>
      <c r="E35" s="3"/>
      <c r="F35" s="3"/>
      <c r="G35" s="3" t="s">
        <v>10</v>
      </c>
      <c r="H35" s="3" t="s">
        <v>5</v>
      </c>
    </row>
    <row r="36" spans="1:8" s="2" customFormat="1" x14ac:dyDescent="0.2">
      <c r="A36" s="4"/>
      <c r="B36" s="4" t="s">
        <v>14</v>
      </c>
      <c r="C36" s="4" t="s">
        <v>13</v>
      </c>
      <c r="D36" s="4" t="s">
        <v>7</v>
      </c>
      <c r="E36" s="4" t="s">
        <v>8</v>
      </c>
      <c r="F36" s="4" t="s">
        <v>9</v>
      </c>
      <c r="G36" s="4" t="s">
        <v>11</v>
      </c>
      <c r="H36" s="4" t="s">
        <v>12</v>
      </c>
    </row>
    <row r="37" spans="1:8" x14ac:dyDescent="0.2">
      <c r="A37" s="5" t="s">
        <v>19</v>
      </c>
      <c r="B37" s="20">
        <v>11772</v>
      </c>
      <c r="C37" s="20">
        <v>7934</v>
      </c>
      <c r="D37" s="20">
        <v>2274</v>
      </c>
      <c r="E37" s="20">
        <v>869</v>
      </c>
      <c r="F37" s="20">
        <v>457</v>
      </c>
      <c r="G37" s="20">
        <v>80</v>
      </c>
      <c r="H37" s="21">
        <f>SUM(D37:G37)</f>
        <v>3680</v>
      </c>
    </row>
    <row r="38" spans="1:8" s="1" customFormat="1" x14ac:dyDescent="0.2">
      <c r="B38" s="9" t="s">
        <v>15</v>
      </c>
      <c r="C38" s="13">
        <f>+D37/B37</f>
        <v>0.19317023445463813</v>
      </c>
      <c r="D38" s="9" t="s">
        <v>16</v>
      </c>
      <c r="E38" s="13">
        <f>+H37/B37</f>
        <v>0.3126061841658172</v>
      </c>
      <c r="F38" s="9" t="s">
        <v>17</v>
      </c>
      <c r="G38" s="13">
        <f>+C37/B37</f>
        <v>0.67397213727488958</v>
      </c>
    </row>
    <row r="40" spans="1:8" x14ac:dyDescent="0.2">
      <c r="A40" s="27" t="s">
        <v>28</v>
      </c>
      <c r="B40" s="28"/>
      <c r="C40" s="28"/>
      <c r="D40" s="28"/>
      <c r="E40" s="28"/>
      <c r="F40" s="28"/>
      <c r="G40" s="28"/>
      <c r="H40" s="29"/>
    </row>
    <row r="41" spans="1:8" s="2" customFormat="1" x14ac:dyDescent="0.2">
      <c r="A41" s="3"/>
      <c r="B41" s="3" t="s">
        <v>5</v>
      </c>
      <c r="C41" s="3"/>
      <c r="D41" s="3"/>
      <c r="E41" s="3"/>
      <c r="F41" s="3"/>
      <c r="G41" s="3" t="s">
        <v>10</v>
      </c>
      <c r="H41" s="3" t="s">
        <v>5</v>
      </c>
    </row>
    <row r="42" spans="1:8" s="2" customFormat="1" x14ac:dyDescent="0.2">
      <c r="A42" s="4"/>
      <c r="B42" s="4" t="s">
        <v>14</v>
      </c>
      <c r="C42" s="4" t="s">
        <v>13</v>
      </c>
      <c r="D42" s="4" t="s">
        <v>7</v>
      </c>
      <c r="E42" s="4" t="s">
        <v>8</v>
      </c>
      <c r="F42" s="4" t="s">
        <v>9</v>
      </c>
      <c r="G42" s="4" t="s">
        <v>11</v>
      </c>
      <c r="H42" s="4" t="s">
        <v>12</v>
      </c>
    </row>
    <row r="43" spans="1:8" x14ac:dyDescent="0.2">
      <c r="A43" s="5" t="s">
        <v>47</v>
      </c>
      <c r="B43" s="12">
        <v>10362</v>
      </c>
      <c r="C43" s="12">
        <v>2404</v>
      </c>
      <c r="D43" s="5">
        <v>184</v>
      </c>
      <c r="E43" s="5">
        <v>309</v>
      </c>
      <c r="F43" s="5">
        <v>720</v>
      </c>
      <c r="G43" s="5">
        <v>14</v>
      </c>
      <c r="H43" s="5">
        <f>SUM(D43:G43)</f>
        <v>1227</v>
      </c>
    </row>
    <row r="44" spans="1:8" s="1" customFormat="1" x14ac:dyDescent="0.2">
      <c r="B44" s="9" t="s">
        <v>15</v>
      </c>
      <c r="C44" s="13">
        <f>+D43/B43</f>
        <v>1.7757189731712024E-2</v>
      </c>
      <c r="D44" s="9" t="s">
        <v>16</v>
      </c>
      <c r="E44" s="13">
        <f>+H43/B43</f>
        <v>0.1184134337000579</v>
      </c>
      <c r="F44" s="9" t="s">
        <v>17</v>
      </c>
      <c r="G44" s="13">
        <f>+C43/B43</f>
        <v>0.23200154410345494</v>
      </c>
    </row>
    <row r="45" spans="1:8" s="1" customFormat="1" x14ac:dyDescent="0.2">
      <c r="B45" s="18"/>
      <c r="C45" s="19"/>
      <c r="D45" s="18"/>
      <c r="E45" s="19"/>
      <c r="F45" s="18"/>
      <c r="G45" s="19"/>
    </row>
    <row r="46" spans="1:8" x14ac:dyDescent="0.2">
      <c r="A46" s="27" t="s">
        <v>61</v>
      </c>
      <c r="B46" s="28"/>
      <c r="C46" s="28"/>
      <c r="D46" s="28"/>
      <c r="E46" s="28"/>
      <c r="F46" s="28"/>
      <c r="G46" s="28"/>
      <c r="H46" s="29"/>
    </row>
    <row r="47" spans="1:8" s="2" customFormat="1" x14ac:dyDescent="0.2">
      <c r="A47" s="3"/>
      <c r="B47" s="6" t="s">
        <v>5</v>
      </c>
      <c r="C47" s="3"/>
      <c r="D47" s="3"/>
      <c r="E47" s="3"/>
      <c r="F47" s="3"/>
      <c r="G47" s="3" t="s">
        <v>10</v>
      </c>
      <c r="H47" s="3" t="s">
        <v>5</v>
      </c>
    </row>
    <row r="48" spans="1:8" s="2" customFormat="1" x14ac:dyDescent="0.2">
      <c r="A48" s="4"/>
      <c r="B48" s="7" t="s">
        <v>14</v>
      </c>
      <c r="C48" s="4" t="s">
        <v>13</v>
      </c>
      <c r="D48" s="4" t="s">
        <v>7</v>
      </c>
      <c r="E48" s="4" t="s">
        <v>8</v>
      </c>
      <c r="F48" s="4" t="s">
        <v>9</v>
      </c>
      <c r="G48" s="4" t="s">
        <v>11</v>
      </c>
      <c r="H48" s="4" t="s">
        <v>12</v>
      </c>
    </row>
    <row r="49" spans="1:8" x14ac:dyDescent="0.2">
      <c r="A49" s="5" t="s">
        <v>18</v>
      </c>
      <c r="B49" s="20">
        <v>644</v>
      </c>
      <c r="C49" s="20">
        <v>385</v>
      </c>
      <c r="D49" s="20">
        <v>43</v>
      </c>
      <c r="E49" s="20">
        <v>23</v>
      </c>
      <c r="F49" s="20">
        <v>24</v>
      </c>
      <c r="G49" s="20">
        <v>1</v>
      </c>
      <c r="H49" s="20">
        <f>SUM(D49:G49)</f>
        <v>91</v>
      </c>
    </row>
    <row r="50" spans="1:8" x14ac:dyDescent="0.2">
      <c r="A50" s="5" t="s">
        <v>20</v>
      </c>
      <c r="B50" s="20">
        <v>1418</v>
      </c>
      <c r="C50" s="20">
        <v>864</v>
      </c>
      <c r="D50" s="20">
        <v>41</v>
      </c>
      <c r="E50" s="20">
        <v>60</v>
      </c>
      <c r="F50" s="20">
        <v>59</v>
      </c>
      <c r="G50" s="20">
        <v>5</v>
      </c>
      <c r="H50" s="21">
        <f t="shared" ref="H50:H51" si="3">SUM(D50:G50)</f>
        <v>165</v>
      </c>
    </row>
    <row r="51" spans="1:8" x14ac:dyDescent="0.2">
      <c r="A51" s="10" t="s">
        <v>26</v>
      </c>
      <c r="B51" s="12">
        <f>SUM(B49:B50)</f>
        <v>2062</v>
      </c>
      <c r="C51" s="12">
        <f>SUM(C49:C50)</f>
        <v>1249</v>
      </c>
      <c r="D51" s="12">
        <f>SUM(D49:D50)</f>
        <v>84</v>
      </c>
      <c r="E51" s="12">
        <f>SUM(E49:E50)</f>
        <v>83</v>
      </c>
      <c r="F51" s="12">
        <f>SUM(F49:F50)</f>
        <v>83</v>
      </c>
      <c r="G51" s="12">
        <f>SUM(G49:G50)</f>
        <v>6</v>
      </c>
      <c r="H51" s="12">
        <f t="shared" si="3"/>
        <v>256</v>
      </c>
    </row>
    <row r="52" spans="1:8" s="1" customFormat="1" x14ac:dyDescent="0.2">
      <c r="B52" s="9" t="s">
        <v>15</v>
      </c>
      <c r="C52" s="13">
        <f>+D51/B51</f>
        <v>4.0737148399612025E-2</v>
      </c>
      <c r="D52" s="9" t="s">
        <v>16</v>
      </c>
      <c r="E52" s="13">
        <f>+H51/B51</f>
        <v>0.12415130940834142</v>
      </c>
      <c r="F52" s="9" t="s">
        <v>17</v>
      </c>
      <c r="G52" s="13">
        <f>+C51/B51</f>
        <v>0.60572259941804074</v>
      </c>
    </row>
    <row r="53" spans="1:8" s="1" customFormat="1" x14ac:dyDescent="0.2">
      <c r="B53" s="18"/>
      <c r="C53" s="19"/>
      <c r="D53" s="18"/>
      <c r="E53" s="19"/>
      <c r="F53" s="18"/>
      <c r="G53" s="19"/>
    </row>
    <row r="54" spans="1:8" x14ac:dyDescent="0.2">
      <c r="A54" s="27" t="s">
        <v>30</v>
      </c>
      <c r="B54" s="28"/>
      <c r="C54" s="28"/>
      <c r="D54" s="28"/>
      <c r="E54" s="28"/>
      <c r="F54" s="28"/>
      <c r="G54" s="28"/>
      <c r="H54" s="29"/>
    </row>
    <row r="55" spans="1:8" s="2" customFormat="1" x14ac:dyDescent="0.2">
      <c r="A55" s="3"/>
      <c r="B55" s="3" t="s">
        <v>5</v>
      </c>
      <c r="C55" s="3"/>
      <c r="D55" s="3"/>
      <c r="E55" s="3"/>
      <c r="F55" s="3"/>
      <c r="G55" s="3" t="s">
        <v>10</v>
      </c>
      <c r="H55" s="3" t="s">
        <v>5</v>
      </c>
    </row>
    <row r="56" spans="1:8" s="2" customFormat="1" x14ac:dyDescent="0.2">
      <c r="A56" s="4"/>
      <c r="B56" s="4" t="s">
        <v>14</v>
      </c>
      <c r="C56" s="4" t="s">
        <v>13</v>
      </c>
      <c r="D56" s="4" t="s">
        <v>7</v>
      </c>
      <c r="E56" s="4" t="s">
        <v>8</v>
      </c>
      <c r="F56" s="4" t="s">
        <v>9</v>
      </c>
      <c r="G56" s="4" t="s">
        <v>11</v>
      </c>
      <c r="H56" s="4" t="s">
        <v>12</v>
      </c>
    </row>
    <row r="57" spans="1:8" x14ac:dyDescent="0.2">
      <c r="A57" s="5" t="s">
        <v>31</v>
      </c>
      <c r="B57" s="12">
        <v>5259</v>
      </c>
      <c r="C57" s="12">
        <v>4234</v>
      </c>
      <c r="D57" s="5">
        <v>275</v>
      </c>
      <c r="E57" s="5">
        <v>432</v>
      </c>
      <c r="F57" s="5">
        <v>169</v>
      </c>
      <c r="G57" s="5">
        <v>28</v>
      </c>
      <c r="H57" s="12">
        <f>SUM(D57:G57)</f>
        <v>904</v>
      </c>
    </row>
    <row r="58" spans="1:8" s="1" customFormat="1" x14ac:dyDescent="0.2">
      <c r="B58" s="9" t="s">
        <v>15</v>
      </c>
      <c r="C58" s="13">
        <f>+D57/B57</f>
        <v>5.2291310135006652E-2</v>
      </c>
      <c r="D58" s="9" t="s">
        <v>16</v>
      </c>
      <c r="E58" s="13">
        <f>+H57/B57</f>
        <v>0.17189579768016733</v>
      </c>
      <c r="F58" s="9" t="s">
        <v>17</v>
      </c>
      <c r="G58" s="13">
        <f>+C57/B57</f>
        <v>0.80509602586042972</v>
      </c>
    </row>
    <row r="60" spans="1:8" x14ac:dyDescent="0.2">
      <c r="A60" s="27" t="s">
        <v>42</v>
      </c>
      <c r="B60" s="28"/>
      <c r="C60" s="28"/>
      <c r="D60" s="28"/>
      <c r="E60" s="28"/>
      <c r="F60" s="28"/>
      <c r="G60" s="28"/>
      <c r="H60" s="29"/>
    </row>
    <row r="61" spans="1:8" s="2" customFormat="1" x14ac:dyDescent="0.2">
      <c r="A61" s="3"/>
      <c r="B61" s="3" t="s">
        <v>5</v>
      </c>
      <c r="C61" s="3"/>
      <c r="D61" s="3"/>
      <c r="E61" s="3"/>
      <c r="F61" s="3"/>
      <c r="G61" s="3" t="s">
        <v>10</v>
      </c>
      <c r="H61" s="3" t="s">
        <v>5</v>
      </c>
    </row>
    <row r="62" spans="1:8" s="2" customFormat="1" x14ac:dyDescent="0.2">
      <c r="A62" s="4"/>
      <c r="B62" s="4" t="s">
        <v>41</v>
      </c>
      <c r="C62" s="4" t="s">
        <v>13</v>
      </c>
      <c r="D62" s="4" t="s">
        <v>7</v>
      </c>
      <c r="E62" s="4" t="s">
        <v>8</v>
      </c>
      <c r="F62" s="4" t="s">
        <v>9</v>
      </c>
      <c r="G62" s="4" t="s">
        <v>11</v>
      </c>
      <c r="H62" s="4" t="s">
        <v>12</v>
      </c>
    </row>
    <row r="63" spans="1:8" x14ac:dyDescent="0.2">
      <c r="A63" s="5" t="s">
        <v>39</v>
      </c>
      <c r="B63" s="20">
        <v>18073</v>
      </c>
      <c r="C63" s="20">
        <v>16953</v>
      </c>
      <c r="D63" s="5">
        <v>1270</v>
      </c>
      <c r="E63" s="5">
        <v>456</v>
      </c>
      <c r="F63" s="5">
        <v>597</v>
      </c>
      <c r="G63" s="5">
        <v>67</v>
      </c>
      <c r="H63" s="12">
        <f>SUM(D63:G63)</f>
        <v>2390</v>
      </c>
    </row>
    <row r="64" spans="1:8" s="1" customFormat="1" x14ac:dyDescent="0.2">
      <c r="B64" s="9" t="s">
        <v>15</v>
      </c>
      <c r="C64" s="13">
        <f>+D63/B63</f>
        <v>7.027056935760527E-2</v>
      </c>
      <c r="D64" s="9" t="s">
        <v>16</v>
      </c>
      <c r="E64" s="13">
        <f>+H63/B63</f>
        <v>0.13224146516903668</v>
      </c>
      <c r="F64" s="9" t="s">
        <v>17</v>
      </c>
      <c r="G64" s="13">
        <f>+C63/B63</f>
        <v>0.93802910418856855</v>
      </c>
    </row>
    <row r="65" spans="1:8" s="1" customFormat="1" x14ac:dyDescent="0.2">
      <c r="B65" s="18"/>
      <c r="C65" s="19"/>
      <c r="D65" s="18"/>
      <c r="E65" s="19"/>
      <c r="F65" s="18"/>
      <c r="G65" s="19"/>
    </row>
    <row r="67" spans="1:8" x14ac:dyDescent="0.2">
      <c r="A67" s="27" t="s">
        <v>57</v>
      </c>
      <c r="B67" s="28"/>
      <c r="C67" s="28"/>
      <c r="D67" s="28"/>
      <c r="E67" s="28"/>
      <c r="F67" s="28"/>
      <c r="G67" s="28"/>
      <c r="H67" s="29"/>
    </row>
    <row r="68" spans="1:8" s="2" customFormat="1" x14ac:dyDescent="0.2">
      <c r="A68" s="3"/>
      <c r="B68" s="3" t="s">
        <v>5</v>
      </c>
      <c r="C68" s="3"/>
      <c r="D68" s="3"/>
      <c r="E68" s="3"/>
      <c r="F68" s="3"/>
      <c r="G68" s="3" t="s">
        <v>10</v>
      </c>
      <c r="H68" s="3" t="s">
        <v>5</v>
      </c>
    </row>
    <row r="69" spans="1:8" s="2" customFormat="1" x14ac:dyDescent="0.2">
      <c r="A69" s="4"/>
      <c r="B69" s="4" t="s">
        <v>41</v>
      </c>
      <c r="C69" s="4" t="s">
        <v>13</v>
      </c>
      <c r="D69" s="4" t="s">
        <v>7</v>
      </c>
      <c r="E69" s="4" t="s">
        <v>8</v>
      </c>
      <c r="F69" s="4" t="s">
        <v>9</v>
      </c>
      <c r="G69" s="4" t="s">
        <v>11</v>
      </c>
      <c r="H69" s="4" t="s">
        <v>12</v>
      </c>
    </row>
    <row r="70" spans="1:8" x14ac:dyDescent="0.2">
      <c r="A70" s="5" t="s">
        <v>57</v>
      </c>
      <c r="B70" s="20">
        <v>96</v>
      </c>
      <c r="C70" s="20">
        <v>48</v>
      </c>
      <c r="D70" s="5">
        <v>9</v>
      </c>
      <c r="E70" s="5">
        <v>8</v>
      </c>
      <c r="F70" s="5">
        <v>6</v>
      </c>
      <c r="G70" s="5">
        <v>0</v>
      </c>
      <c r="H70" s="12">
        <f>SUM(D70:G70)</f>
        <v>23</v>
      </c>
    </row>
    <row r="71" spans="1:8" s="1" customFormat="1" x14ac:dyDescent="0.2">
      <c r="B71" s="9" t="s">
        <v>15</v>
      </c>
      <c r="C71" s="13">
        <f>+D70/B70</f>
        <v>9.375E-2</v>
      </c>
      <c r="D71" s="9" t="s">
        <v>16</v>
      </c>
      <c r="E71" s="13">
        <f>+H70/B70</f>
        <v>0.23958333333333334</v>
      </c>
      <c r="F71" s="9" t="s">
        <v>17</v>
      </c>
      <c r="G71" s="13">
        <f>+C70/B70</f>
        <v>0.5</v>
      </c>
    </row>
    <row r="72" spans="1:8" s="1" customFormat="1" x14ac:dyDescent="0.2">
      <c r="B72" s="18"/>
      <c r="C72" s="19"/>
      <c r="D72" s="18"/>
      <c r="E72" s="19"/>
      <c r="F72" s="18"/>
      <c r="G72" s="19"/>
    </row>
    <row r="73" spans="1:8" x14ac:dyDescent="0.2">
      <c r="A73" s="25" t="s">
        <v>52</v>
      </c>
    </row>
    <row r="74" spans="1:8" x14ac:dyDescent="0.2">
      <c r="A74" s="11" t="s">
        <v>46</v>
      </c>
    </row>
    <row r="75" spans="1:8" x14ac:dyDescent="0.2">
      <c r="A75" t="s">
        <v>48</v>
      </c>
    </row>
    <row r="77" spans="1:8" x14ac:dyDescent="0.2">
      <c r="A77" t="s">
        <v>53</v>
      </c>
    </row>
    <row r="78" spans="1:8" x14ac:dyDescent="0.2">
      <c r="A78" t="s">
        <v>43</v>
      </c>
    </row>
  </sheetData>
  <mergeCells count="12">
    <mergeCell ref="A67:H67"/>
    <mergeCell ref="A28:H28"/>
    <mergeCell ref="A40:H40"/>
    <mergeCell ref="A54:H54"/>
    <mergeCell ref="A1:H1"/>
    <mergeCell ref="A3:H3"/>
    <mergeCell ref="A5:H5"/>
    <mergeCell ref="A15:H15"/>
    <mergeCell ref="A2:H2"/>
    <mergeCell ref="A34:H34"/>
    <mergeCell ref="A60:H60"/>
    <mergeCell ref="A46:H46"/>
  </mergeCells>
  <phoneticPr fontId="0" type="noConversion"/>
  <printOptions horizontalCentered="1"/>
  <pageMargins left="0.3" right="0.3" top="0.5" bottom="0.5" header="0.5" footer="0.5"/>
  <pageSetup scale="72" orientation="portrait" r:id="rId1"/>
  <headerFooter alignWithMargins="0">
    <oddHeader>&amp;REXHIBIT 6-2</oddHeader>
  </headerFooter>
  <ignoredErrors>
    <ignoredError sqref="H18 H8:H11 H31 H43 H57 H70 H19: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Exh6-1</vt:lpstr>
      <vt:lpstr>Exh6-2</vt:lpstr>
    </vt:vector>
  </TitlesOfParts>
  <Company>UAH / Microsoft MOLP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Laurel C. Long</cp:lastModifiedBy>
  <cp:lastPrinted>2018-11-30T18:00:39Z</cp:lastPrinted>
  <dcterms:created xsi:type="dcterms:W3CDTF">2002-02-06T17:13:49Z</dcterms:created>
  <dcterms:modified xsi:type="dcterms:W3CDTF">2018-11-30T18:03:43Z</dcterms:modified>
</cp:coreProperties>
</file>