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75" windowWidth="12570" windowHeight="12690" activeTab="0"/>
  </bookViews>
  <sheets>
    <sheet name="Masters Enrollment" sheetId="1" r:id="rId1"/>
    <sheet name="Doctoral Enrollment" sheetId="2" r:id="rId2"/>
    <sheet name="Masters Degrees" sheetId="3" r:id="rId3"/>
    <sheet name="Doctoral Degrees" sheetId="4" r:id="rId4"/>
    <sheet name="Scores and Success 10" sheetId="5" r:id="rId5"/>
  </sheets>
  <definedNames>
    <definedName name="_xlnm.Print_Area" localSheetId="4">'Scores and Success 10'!$A$1:$J$94</definedName>
    <definedName name="_xlnm.Print_Titles" localSheetId="3">'Doctoral Degrees'!$1:$2</definedName>
    <definedName name="_xlnm.Print_Titles" localSheetId="1">'Doctoral Enrollment'!$1:$2</definedName>
    <definedName name="_xlnm.Print_Titles" localSheetId="2">'Masters Degrees'!$1:$2</definedName>
    <definedName name="_xlnm.Print_Titles" localSheetId="0">'Masters Enrollment'!$1:$2</definedName>
    <definedName name="_xlnm.Print_Titles" localSheetId="4">'Scores and Success 10'!$1:$4</definedName>
  </definedNames>
  <calcPr fullCalcOnLoad="1"/>
</workbook>
</file>

<file path=xl/sharedStrings.xml><?xml version="1.0" encoding="utf-8"?>
<sst xmlns="http://schemas.openxmlformats.org/spreadsheetml/2006/main" count="1130" uniqueCount="238">
  <si>
    <t>Year Established</t>
  </si>
  <si>
    <t>Race*</t>
  </si>
  <si>
    <t>M</t>
  </si>
  <si>
    <t>F</t>
  </si>
  <si>
    <t>W</t>
  </si>
  <si>
    <t>A-A</t>
  </si>
  <si>
    <t>H</t>
  </si>
  <si>
    <t>A/PI</t>
  </si>
  <si>
    <t>NA</t>
  </si>
  <si>
    <t>NRA</t>
  </si>
  <si>
    <t>Total</t>
  </si>
  <si>
    <t>GMAT (n)</t>
  </si>
  <si>
    <t>MAT (n)</t>
  </si>
  <si>
    <t>Admits</t>
  </si>
  <si>
    <t>% Admitted</t>
  </si>
  <si>
    <t>%Enrolled</t>
  </si>
  <si>
    <t>College of Engineering</t>
  </si>
  <si>
    <t>College of Liberal Arts</t>
  </si>
  <si>
    <t>College of Nursing</t>
  </si>
  <si>
    <t>College of Science</t>
  </si>
  <si>
    <t>Interdisciplinary Studies</t>
  </si>
  <si>
    <t>5-year average**</t>
  </si>
  <si>
    <t>UNK</t>
  </si>
  <si>
    <t>Enrolled</t>
  </si>
  <si>
    <t>5-yr
Average</t>
  </si>
  <si>
    <t>2006-07</t>
  </si>
  <si>
    <t>GRE</t>
  </si>
  <si>
    <t>Quant (n)</t>
  </si>
  <si>
    <t>Verbal (n)</t>
  </si>
  <si>
    <t>Apps</t>
  </si>
  <si>
    <t>College of Business Administration</t>
  </si>
  <si>
    <t>2007-08</t>
  </si>
  <si>
    <t>2008-09</t>
  </si>
  <si>
    <t>684 (7)</t>
  </si>
  <si>
    <t>2009-10</t>
  </si>
  <si>
    <t>Averages</t>
  </si>
  <si>
    <t>Program (Degree)</t>
  </si>
  <si>
    <t>Accounting (MACC)</t>
  </si>
  <si>
    <t>516 (10)</t>
  </si>
  <si>
    <t>Information Systems (MSIS)</t>
  </si>
  <si>
    <t>519 (7)</t>
  </si>
  <si>
    <t>Management (MBA)</t>
  </si>
  <si>
    <t>550 (52)</t>
  </si>
  <si>
    <t>509 (16)</t>
  </si>
  <si>
    <t>616 (16)</t>
  </si>
  <si>
    <t>Business Administration Totals</t>
  </si>
  <si>
    <t>Aerospace Engineering (MSE)</t>
  </si>
  <si>
    <t>505 (23)</t>
  </si>
  <si>
    <t>716 (23)</t>
  </si>
  <si>
    <t>Chemical Engineering (MSE)</t>
  </si>
  <si>
    <t>510 (6)</t>
  </si>
  <si>
    <t>700 (6)</t>
  </si>
  <si>
    <t>Civil Engineering (MSE)</t>
  </si>
  <si>
    <t>413 (9)</t>
  </si>
  <si>
    <t>Civil Engineering (PhD)</t>
  </si>
  <si>
    <t>330 (2)</t>
  </si>
  <si>
    <t>670 (2)</t>
  </si>
  <si>
    <t>Computer Engineering (MSE)</t>
  </si>
  <si>
    <t>465 (2)</t>
  </si>
  <si>
    <t>765 (2)</t>
  </si>
  <si>
    <t>Computer Engineering (MSSE)</t>
  </si>
  <si>
    <t>492 (5)</t>
  </si>
  <si>
    <t>682 (5)</t>
  </si>
  <si>
    <t>Computer Engineering (PhD)</t>
  </si>
  <si>
    <t>423 (4)</t>
  </si>
  <si>
    <t>705 (4)</t>
  </si>
  <si>
    <t>Electrical Engineering (MSE)</t>
  </si>
  <si>
    <t>439 (16)</t>
  </si>
  <si>
    <t>734 (16)</t>
  </si>
  <si>
    <t>Electrical Engineering (PhD)</t>
  </si>
  <si>
    <t>701 (7)</t>
  </si>
  <si>
    <t>654 (7)</t>
  </si>
  <si>
    <t>Industrial &amp; Systems Engineering (MSE)</t>
  </si>
  <si>
    <t>630 (2)</t>
  </si>
  <si>
    <t>527 (23)</t>
  </si>
  <si>
    <t>679 (23)</t>
  </si>
  <si>
    <t>Industrial &amp; Systems Engineering (PhD)</t>
  </si>
  <si>
    <t>558 (9)</t>
  </si>
  <si>
    <t>709 (9)</t>
  </si>
  <si>
    <t>Mechanical Engineering (MSE)</t>
  </si>
  <si>
    <t>551 (12)</t>
  </si>
  <si>
    <t>751 (12)</t>
  </si>
  <si>
    <t>Mechanical Engineering (PhD)</t>
  </si>
  <si>
    <t>482 (5)</t>
  </si>
  <si>
    <t>688 (5)</t>
  </si>
  <si>
    <t>Operations Research (MSOR)</t>
  </si>
  <si>
    <t>485 (2)</t>
  </si>
  <si>
    <t>English (MA)</t>
  </si>
  <si>
    <t>563 (7)</t>
  </si>
  <si>
    <t>604 (7)</t>
  </si>
  <si>
    <t>535 (4)</t>
  </si>
  <si>
    <t>538 (4)</t>
  </si>
  <si>
    <t>540 (3)</t>
  </si>
  <si>
    <t>617 (3)</t>
  </si>
  <si>
    <t>488 (6)</t>
  </si>
  <si>
    <t>508 (6)</t>
  </si>
  <si>
    <t>TC (BCERT)</t>
  </si>
  <si>
    <t>Family Nurse Practitioner (MCERT)</t>
  </si>
  <si>
    <t>Nursing Education (BCERT)</t>
  </si>
  <si>
    <t>Nursing (MSN)</t>
  </si>
  <si>
    <t>453 (17)</t>
  </si>
  <si>
    <t>491 (17)</t>
  </si>
  <si>
    <t>Nursing Practice (DNP)</t>
  </si>
  <si>
    <t>Applied Mathematics (PhD)</t>
  </si>
  <si>
    <t>430 (3)</t>
  </si>
  <si>
    <t>637 (3)</t>
  </si>
  <si>
    <t>Atmospheric Science (MS)</t>
  </si>
  <si>
    <t>435 (6)</t>
  </si>
  <si>
    <t>640 (6)</t>
  </si>
  <si>
    <t>Atmospheric Science (PhD)</t>
  </si>
  <si>
    <t>508 (4)</t>
  </si>
  <si>
    <t>730 (4)</t>
  </si>
  <si>
    <t>Biological Sciences (MS)</t>
  </si>
  <si>
    <t>514 (15)</t>
  </si>
  <si>
    <t>634 (15)</t>
  </si>
  <si>
    <t>Chemistry (MS)</t>
  </si>
  <si>
    <t>417 (10)</t>
  </si>
  <si>
    <t>644 (10)</t>
  </si>
  <si>
    <t>Computer Science (MS)</t>
  </si>
  <si>
    <t>513 (22)</t>
  </si>
  <si>
    <t>704 (22)</t>
  </si>
  <si>
    <t>Computer Science (MSSE)</t>
  </si>
  <si>
    <t>495 (2)</t>
  </si>
  <si>
    <t>445 (6)</t>
  </si>
  <si>
    <t>663 (6)</t>
  </si>
  <si>
    <t>Biotechnology Science &amp; Engineering (PhD)</t>
  </si>
  <si>
    <t>497 (3)</t>
  </si>
  <si>
    <t>563 (3)</t>
  </si>
  <si>
    <t>Information Assurance (BCERT)</t>
  </si>
  <si>
    <t>480 (1)</t>
  </si>
  <si>
    <t>520 (1)</t>
  </si>
  <si>
    <t>Information Assurance &amp; Security (MSIAS)</t>
  </si>
  <si>
    <t>563 (4)</t>
  </si>
  <si>
    <t>395 (2)</t>
  </si>
  <si>
    <t>700 (2)</t>
  </si>
  <si>
    <t>Optical Science &amp; Engineering (PhD)</t>
  </si>
  <si>
    <t>380 (2)</t>
  </si>
  <si>
    <t>Computer Science (PhD)</t>
  </si>
  <si>
    <t>539 (8)</t>
  </si>
  <si>
    <t>689 (8)</t>
  </si>
  <si>
    <t>Mathematics (MA)</t>
  </si>
  <si>
    <t>515 (2)</t>
  </si>
  <si>
    <t>720 (2)</t>
  </si>
  <si>
    <t>Mathematics (MS)</t>
  </si>
  <si>
    <t>434 (5)</t>
  </si>
  <si>
    <t>712 (5)</t>
  </si>
  <si>
    <t>Modeling &amp; Design (MS)</t>
  </si>
  <si>
    <t>440 (1)</t>
  </si>
  <si>
    <t>690 (1)</t>
  </si>
  <si>
    <t>Modeling &amp; Design (PhD)</t>
  </si>
  <si>
    <t>503 (3)</t>
  </si>
  <si>
    <t>690 (3)</t>
  </si>
  <si>
    <t>Materials Science (MS)</t>
  </si>
  <si>
    <t>520 (2)</t>
  </si>
  <si>
    <t>650 (2)</t>
  </si>
  <si>
    <t>Materials Science (PhD)</t>
  </si>
  <si>
    <t>660 (1)</t>
  </si>
  <si>
    <t>Physics (MS)</t>
  </si>
  <si>
    <t>485 (11)</t>
  </si>
  <si>
    <t>661 (11)</t>
  </si>
  <si>
    <t>Physics (PhD)</t>
  </si>
  <si>
    <t>428 (4)</t>
  </si>
  <si>
    <t>745 (4)</t>
  </si>
  <si>
    <t>Software Engineering (BCERT)</t>
  </si>
  <si>
    <t>410 (1)</t>
  </si>
  <si>
    <t>680 (1)</t>
  </si>
  <si>
    <t>700 (1)</t>
  </si>
  <si>
    <t>427 (20)</t>
  </si>
  <si>
    <t>630 (20)</t>
  </si>
  <si>
    <t>542 (69)</t>
  </si>
  <si>
    <t>Engineering Totals</t>
  </si>
  <si>
    <t>Engineering Total (Masters)</t>
  </si>
  <si>
    <t>Engineering Total (Doctorate)</t>
  </si>
  <si>
    <t>466 (27)</t>
  </si>
  <si>
    <t>687 (27)</t>
  </si>
  <si>
    <t>495 (98)</t>
  </si>
  <si>
    <t>709 (98)</t>
  </si>
  <si>
    <t>History (MA)</t>
  </si>
  <si>
    <t>Psychology (MA)</t>
  </si>
  <si>
    <t>Public Affairs (MA)</t>
  </si>
  <si>
    <t>Liberal Arts Totals</t>
  </si>
  <si>
    <t>532 (20)</t>
  </si>
  <si>
    <t>564 (20)</t>
  </si>
  <si>
    <t>414 (1)</t>
  </si>
  <si>
    <t>489 (125)</t>
  </si>
  <si>
    <t>704 (125)</t>
  </si>
  <si>
    <t>Nursing Totals</t>
  </si>
  <si>
    <t>Science Total (Doctorate)</t>
  </si>
  <si>
    <t>492 (19)</t>
  </si>
  <si>
    <t>701 (19)</t>
  </si>
  <si>
    <t>479 (78)</t>
  </si>
  <si>
    <t>669 (78)</t>
  </si>
  <si>
    <t>482 (97)</t>
  </si>
  <si>
    <t>675 (97)</t>
  </si>
  <si>
    <t>Science Total (Masters &amp; Certs)</t>
  </si>
  <si>
    <t>Interdisciplinary Total (Masters &amp; Certs)</t>
  </si>
  <si>
    <t>Interdisciplinary Total (Doctorate)</t>
  </si>
  <si>
    <t>458 (6)</t>
  </si>
  <si>
    <t>652 (6)</t>
  </si>
  <si>
    <t>476 (9)</t>
  </si>
  <si>
    <t>661 (9)</t>
  </si>
  <si>
    <t>469 (15)</t>
  </si>
  <si>
    <t>657 (15)</t>
  </si>
  <si>
    <t>Science Totals</t>
  </si>
  <si>
    <t>Interdisciplinary Totals</t>
  </si>
  <si>
    <t>544 (77)</t>
  </si>
  <si>
    <t>490 (235)</t>
  </si>
  <si>
    <t>660 (235)</t>
  </si>
  <si>
    <t>Non-Degree Seeking</t>
  </si>
  <si>
    <t>All Degree-Seeking (Masters and Certs)</t>
  </si>
  <si>
    <t>All Degree-Seeking (Doctorate)</t>
  </si>
  <si>
    <t>All Degree-Seeking</t>
  </si>
  <si>
    <t>All New Graduate Students</t>
  </si>
  <si>
    <t>N/A</t>
  </si>
  <si>
    <t>Software Engineering (MSSE)</t>
  </si>
  <si>
    <t>Information Assurance &amp; Security (MS - IAS)</t>
  </si>
  <si>
    <t>Accounting (M Acc)</t>
  </si>
  <si>
    <t>Information Systems (MS - IS)</t>
  </si>
  <si>
    <t>Industrial/ Systems Engineering (MSE)</t>
  </si>
  <si>
    <t>Mathematics (MA/MS)</t>
  </si>
  <si>
    <t>Modeling &amp; Simulation (MS)</t>
  </si>
  <si>
    <t>Modeling &amp; Simulation (PhD)</t>
  </si>
  <si>
    <t>Industrial/ Systems Engineering (PhD)</t>
  </si>
  <si>
    <t>Nursing (DNP)</t>
  </si>
  <si>
    <t>Optical Science and Engineering (PhD)</t>
  </si>
  <si>
    <t>Biotechnology Science and Engineering (PhD)</t>
  </si>
  <si>
    <t>Information Systems (MS IS)</t>
  </si>
  <si>
    <t>2010-11</t>
  </si>
  <si>
    <t>Information Assurance (MSIAS)</t>
  </si>
  <si>
    <t>400 (38)</t>
  </si>
  <si>
    <t>401 (39)</t>
  </si>
  <si>
    <t>477 (55)</t>
  </si>
  <si>
    <t>688 (55)</t>
  </si>
  <si>
    <t>488 (290)</t>
  </si>
  <si>
    <t>665 (290)</t>
  </si>
  <si>
    <t>484 (310)</t>
  </si>
  <si>
    <t>663 (310)</t>
  </si>
  <si>
    <t>546 (78)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</si>
</sst>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h:mm:ss\ AM/PM"/>
  </numFmts>
  <fonts count="11">
    <font>
      <sz val="10"/>
      <name val="Arial"/>
      <family val="0"/>
    </font>
    <font>
      <sz val="8"/>
      <name val="Times New Roman"/>
      <family val="1"/>
    </font>
    <font>
      <sz val="8"/>
      <name val="MS Sans Serif"/>
      <family val="2"/>
    </font>
    <font>
      <b/>
      <sz val="8"/>
      <name val="MS Sans Serif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7" fillId="0" borderId="9" xfId="0" applyFont="1" applyBorder="1" applyAlignment="1">
      <alignment/>
    </xf>
    <xf numFmtId="1" fontId="8" fillId="0" borderId="6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/>
    </xf>
    <xf numFmtId="0" fontId="8" fillId="0" borderId="2" xfId="0" applyFont="1" applyBorder="1" applyAlignment="1" quotePrefix="1">
      <alignment horizontal="left" wrapText="1"/>
    </xf>
    <xf numFmtId="164" fontId="7" fillId="0" borderId="6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right"/>
    </xf>
    <xf numFmtId="0" fontId="7" fillId="0" borderId="4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right"/>
    </xf>
    <xf numFmtId="0" fontId="2" fillId="0" borderId="7" xfId="0" applyFont="1" applyBorder="1" applyAlignment="1">
      <alignment/>
    </xf>
    <xf numFmtId="1" fontId="7" fillId="0" borderId="7" xfId="0" applyNumberFormat="1" applyFont="1" applyBorder="1" applyAlignment="1">
      <alignment/>
    </xf>
    <xf numFmtId="0" fontId="8" fillId="0" borderId="7" xfId="0" applyFont="1" applyBorder="1" applyAlignment="1" quotePrefix="1">
      <alignment horizontal="left"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2" fillId="0" borderId="6" xfId="0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1" fontId="8" fillId="0" borderId="5" xfId="0" applyNumberFormat="1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0" fontId="8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9" fontId="8" fillId="2" borderId="0" xfId="21" applyFont="1" applyFill="1" applyAlignment="1">
      <alignment/>
    </xf>
    <xf numFmtId="0" fontId="8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9" fontId="7" fillId="2" borderId="0" xfId="21" applyFont="1" applyFill="1" applyAlignment="1">
      <alignment/>
    </xf>
    <xf numFmtId="1" fontId="7" fillId="2" borderId="0" xfId="0" applyNumberFormat="1" applyFont="1" applyFill="1" applyAlignment="1">
      <alignment horizontal="right"/>
    </xf>
    <xf numFmtId="0" fontId="9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 quotePrefix="1">
      <alignment horizontal="center" vertical="top"/>
    </xf>
    <xf numFmtId="0" fontId="8" fillId="2" borderId="2" xfId="0" applyFont="1" applyFill="1" applyBorder="1" applyAlignment="1" quotePrefix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9" fontId="8" fillId="2" borderId="5" xfId="21" applyFont="1" applyFill="1" applyBorder="1" applyAlignment="1">
      <alignment horizontal="center" vertical="top"/>
    </xf>
    <xf numFmtId="1" fontId="8" fillId="2" borderId="5" xfId="0" applyNumberFormat="1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 wrapText="1"/>
    </xf>
    <xf numFmtId="9" fontId="8" fillId="2" borderId="17" xfId="21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vertical="top" wrapText="1"/>
    </xf>
    <xf numFmtId="9" fontId="7" fillId="2" borderId="19" xfId="21" applyFont="1" applyFill="1" applyBorder="1" applyAlignment="1">
      <alignment vertical="top" wrapText="1"/>
    </xf>
    <xf numFmtId="1" fontId="7" fillId="2" borderId="20" xfId="0" applyNumberFormat="1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vertical="top" wrapText="1"/>
    </xf>
    <xf numFmtId="9" fontId="7" fillId="2" borderId="8" xfId="21" applyFont="1" applyFill="1" applyBorder="1" applyAlignment="1">
      <alignment vertical="top" wrapText="1"/>
    </xf>
    <xf numFmtId="1" fontId="7" fillId="2" borderId="21" xfId="0" applyNumberFormat="1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 wrapText="1"/>
    </xf>
    <xf numFmtId="1" fontId="7" fillId="2" borderId="23" xfId="21" applyNumberFormat="1" applyFont="1" applyFill="1" applyBorder="1" applyAlignment="1">
      <alignment horizontal="center" vertical="top" wrapText="1"/>
    </xf>
    <xf numFmtId="1" fontId="7" fillId="2" borderId="24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 wrapText="1"/>
    </xf>
    <xf numFmtId="1" fontId="7" fillId="2" borderId="17" xfId="21" applyNumberFormat="1" applyFont="1" applyFill="1" applyBorder="1" applyAlignment="1">
      <alignment horizontal="center" vertical="top" wrapText="1"/>
    </xf>
    <xf numFmtId="1" fontId="7" fillId="2" borderId="26" xfId="0" applyNumberFormat="1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9" fontId="2" fillId="2" borderId="0" xfId="21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 quotePrefix="1">
      <alignment horizontal="left"/>
    </xf>
    <xf numFmtId="0" fontId="7" fillId="0" borderId="23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top" wrapText="1"/>
    </xf>
    <xf numFmtId="1" fontId="7" fillId="2" borderId="31" xfId="21" applyNumberFormat="1" applyFont="1" applyFill="1" applyBorder="1" applyAlignment="1">
      <alignment horizontal="center" vertical="top" wrapText="1"/>
    </xf>
    <xf numFmtId="0" fontId="10" fillId="2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/>
    </xf>
    <xf numFmtId="0" fontId="7" fillId="2" borderId="33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horizontal="center" vertical="top" wrapText="1"/>
    </xf>
    <xf numFmtId="1" fontId="7" fillId="2" borderId="35" xfId="21" applyNumberFormat="1" applyFont="1" applyFill="1" applyBorder="1" applyAlignment="1">
      <alignment horizontal="center" vertical="top" wrapText="1"/>
    </xf>
    <xf numFmtId="1" fontId="7" fillId="2" borderId="36" xfId="0" applyNumberFormat="1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left" vertical="top" wrapText="1"/>
    </xf>
    <xf numFmtId="1" fontId="7" fillId="2" borderId="38" xfId="0" applyNumberFormat="1" applyFont="1" applyFill="1" applyBorder="1" applyAlignment="1">
      <alignment horizontal="center" vertical="top" wrapText="1"/>
    </xf>
    <xf numFmtId="0" fontId="7" fillId="2" borderId="39" xfId="0" applyFont="1" applyFill="1" applyBorder="1" applyAlignment="1">
      <alignment horizontal="left" vertical="top" wrapText="1"/>
    </xf>
    <xf numFmtId="0" fontId="7" fillId="2" borderId="40" xfId="0" applyFont="1" applyFill="1" applyBorder="1" applyAlignment="1">
      <alignment horizontal="center" vertical="top"/>
    </xf>
    <xf numFmtId="0" fontId="7" fillId="2" borderId="40" xfId="0" applyFont="1" applyFill="1" applyBorder="1" applyAlignment="1">
      <alignment horizontal="center" vertical="top" wrapText="1"/>
    </xf>
    <xf numFmtId="1" fontId="7" fillId="2" borderId="40" xfId="21" applyNumberFormat="1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/>
    </xf>
    <xf numFmtId="0" fontId="8" fillId="2" borderId="31" xfId="0" applyFont="1" applyFill="1" applyBorder="1" applyAlignment="1">
      <alignment horizontal="center" vertical="top"/>
    </xf>
    <xf numFmtId="0" fontId="8" fillId="2" borderId="42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horizontal="left" vertical="top" wrapText="1"/>
    </xf>
    <xf numFmtId="1" fontId="7" fillId="2" borderId="43" xfId="0" applyNumberFormat="1" applyFont="1" applyFill="1" applyBorder="1" applyAlignment="1">
      <alignment horizontal="center" vertical="top" wrapText="1"/>
    </xf>
    <xf numFmtId="1" fontId="7" fillId="2" borderId="44" xfId="0" applyNumberFormat="1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left" vertical="top"/>
    </xf>
    <xf numFmtId="0" fontId="8" fillId="2" borderId="23" xfId="0" applyFont="1" applyFill="1" applyBorder="1" applyAlignment="1">
      <alignment horizontal="center" vertical="top"/>
    </xf>
    <xf numFmtId="1" fontId="8" fillId="2" borderId="45" xfId="0" applyNumberFormat="1" applyFont="1" applyFill="1" applyBorder="1" applyAlignment="1">
      <alignment horizontal="center" vertical="top" wrapText="1"/>
    </xf>
    <xf numFmtId="0" fontId="7" fillId="2" borderId="46" xfId="0" applyFont="1" applyFill="1" applyBorder="1" applyAlignment="1">
      <alignment horizontal="left" vertical="top" wrapText="1"/>
    </xf>
    <xf numFmtId="0" fontId="8" fillId="2" borderId="32" xfId="0" applyFont="1" applyFill="1" applyBorder="1" applyAlignment="1">
      <alignment horizontal="left" vertical="top"/>
    </xf>
    <xf numFmtId="0" fontId="8" fillId="2" borderId="47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9" fontId="7" fillId="2" borderId="23" xfId="21" applyNumberFormat="1" applyFont="1" applyFill="1" applyBorder="1" applyAlignment="1">
      <alignment horizontal="center" vertical="top" wrapText="1"/>
    </xf>
    <xf numFmtId="9" fontId="7" fillId="2" borderId="24" xfId="0" applyNumberFormat="1" applyFont="1" applyFill="1" applyBorder="1" applyAlignment="1">
      <alignment horizontal="center" vertical="top" wrapText="1"/>
    </xf>
    <xf numFmtId="9" fontId="8" fillId="2" borderId="28" xfId="21" applyNumberFormat="1" applyFont="1" applyFill="1" applyBorder="1" applyAlignment="1">
      <alignment horizontal="center" vertical="top" wrapText="1"/>
    </xf>
    <xf numFmtId="9" fontId="8" fillId="2" borderId="48" xfId="0" applyNumberFormat="1" applyFont="1" applyFill="1" applyBorder="1" applyAlignment="1">
      <alignment horizontal="center" vertical="top" wrapText="1"/>
    </xf>
    <xf numFmtId="9" fontId="8" fillId="2" borderId="33" xfId="21" applyNumberFormat="1" applyFont="1" applyFill="1" applyBorder="1" applyAlignment="1">
      <alignment horizontal="center" vertical="top" wrapText="1"/>
    </xf>
    <xf numFmtId="9" fontId="8" fillId="2" borderId="2" xfId="21" applyNumberFormat="1" applyFont="1" applyFill="1" applyBorder="1" applyAlignment="1">
      <alignment horizontal="center" vertical="top" wrapText="1"/>
    </xf>
    <xf numFmtId="9" fontId="8" fillId="2" borderId="30" xfId="21" applyNumberFormat="1" applyFont="1" applyFill="1" applyBorder="1" applyAlignment="1">
      <alignment horizontal="center" vertical="top" wrapText="1"/>
    </xf>
    <xf numFmtId="9" fontId="8" fillId="2" borderId="49" xfId="0" applyNumberFormat="1" applyFont="1" applyFill="1" applyBorder="1" applyAlignment="1">
      <alignment horizontal="center" vertical="top" wrapText="1"/>
    </xf>
    <xf numFmtId="9" fontId="8" fillId="2" borderId="50" xfId="0" applyNumberFormat="1" applyFont="1" applyFill="1" applyBorder="1" applyAlignment="1">
      <alignment horizontal="center" vertical="top" wrapText="1"/>
    </xf>
    <xf numFmtId="9" fontId="8" fillId="2" borderId="51" xfId="0" applyNumberFormat="1" applyFont="1" applyFill="1" applyBorder="1" applyAlignment="1">
      <alignment horizontal="center" vertical="top" wrapText="1"/>
    </xf>
    <xf numFmtId="9" fontId="8" fillId="2" borderId="47" xfId="21" applyNumberFormat="1" applyFont="1" applyFill="1" applyBorder="1" applyAlignment="1">
      <alignment horizontal="center" vertical="top" wrapText="1"/>
    </xf>
    <xf numFmtId="9" fontId="8" fillId="2" borderId="23" xfId="21" applyNumberFormat="1" applyFont="1" applyFill="1" applyBorder="1" applyAlignment="1">
      <alignment horizontal="center" vertical="top" wrapText="1"/>
    </xf>
    <xf numFmtId="9" fontId="8" fillId="2" borderId="52" xfId="0" applyNumberFormat="1" applyFont="1" applyFill="1" applyBorder="1" applyAlignment="1">
      <alignment horizontal="center" vertical="top" wrapText="1"/>
    </xf>
    <xf numFmtId="9" fontId="8" fillId="2" borderId="24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1" fontId="7" fillId="0" borderId="6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6" xfId="0" applyFont="1" applyBorder="1" applyAlignment="1">
      <alignment/>
    </xf>
    <xf numFmtId="1" fontId="8" fillId="0" borderId="6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7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3" borderId="4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164" fontId="7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31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 quotePrefix="1">
      <alignment horizontal="left" wrapText="1"/>
    </xf>
    <xf numFmtId="0" fontId="8" fillId="0" borderId="8" xfId="0" applyFont="1" applyBorder="1" applyAlignment="1" quotePrefix="1">
      <alignment horizontal="left" wrapText="1"/>
    </xf>
    <xf numFmtId="1" fontId="8" fillId="0" borderId="4" xfId="0" applyNumberFormat="1" applyFont="1" applyBorder="1" applyAlignment="1" quotePrefix="1">
      <alignment horizontal="center" wrapText="1"/>
    </xf>
    <xf numFmtId="1" fontId="8" fillId="0" borderId="5" xfId="0" applyNumberFormat="1" applyFont="1" applyBorder="1" applyAlignment="1">
      <alignment horizontal="center" wrapText="1"/>
    </xf>
    <xf numFmtId="1" fontId="8" fillId="0" borderId="1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 quotePrefix="1">
      <alignment horizontal="center" vertical="center"/>
    </xf>
    <xf numFmtId="0" fontId="8" fillId="2" borderId="22" xfId="0" applyFont="1" applyFill="1" applyBorder="1" applyAlignment="1" quotePrefix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abSelected="1" zoomScale="115" zoomScaleNormal="115" zoomScaleSheetLayoutView="85" workbookViewId="0" topLeftCell="A1">
      <pane ySplit="2" topLeftCell="BM3" activePane="bottomLeft" state="frozen"/>
      <selection pane="topLeft" activeCell="F47" sqref="F47"/>
      <selection pane="bottomLeft" activeCell="A2" sqref="A2"/>
    </sheetView>
  </sheetViews>
  <sheetFormatPr defaultColWidth="9.140625" defaultRowHeight="12.75"/>
  <cols>
    <col min="1" max="1" width="20.57421875" style="193" customWidth="1"/>
    <col min="2" max="2" width="10.140625" style="205" customWidth="1"/>
    <col min="3" max="3" width="5.8515625" style="199" customWidth="1"/>
    <col min="4" max="13" width="4.7109375" style="199" customWidth="1"/>
    <col min="14" max="15" width="4.7109375" style="206" customWidth="1"/>
    <col min="16" max="16384" width="9.140625" style="199" customWidth="1"/>
  </cols>
  <sheetData>
    <row r="1" spans="1:15" s="193" customFormat="1" ht="33.75" customHeight="1">
      <c r="A1" s="191" t="s">
        <v>36</v>
      </c>
      <c r="B1" s="9" t="s">
        <v>0</v>
      </c>
      <c r="C1" s="63" t="s">
        <v>1</v>
      </c>
      <c r="D1" s="230">
        <v>2006</v>
      </c>
      <c r="E1" s="231"/>
      <c r="F1" s="230">
        <v>2007</v>
      </c>
      <c r="G1" s="231"/>
      <c r="H1" s="230">
        <v>2008</v>
      </c>
      <c r="I1" s="231"/>
      <c r="J1" s="230">
        <v>2009</v>
      </c>
      <c r="K1" s="231"/>
      <c r="L1" s="230">
        <v>2010</v>
      </c>
      <c r="M1" s="231"/>
      <c r="N1" s="234" t="s">
        <v>21</v>
      </c>
      <c r="O1" s="235"/>
    </row>
    <row r="2" spans="1:15" s="193" customFormat="1" ht="11.25" customHeight="1">
      <c r="A2" s="191"/>
      <c r="B2" s="192"/>
      <c r="C2" s="194"/>
      <c r="D2" s="13" t="s">
        <v>2</v>
      </c>
      <c r="E2" s="14" t="s">
        <v>3</v>
      </c>
      <c r="F2" s="13" t="s">
        <v>2</v>
      </c>
      <c r="G2" s="14" t="s">
        <v>3</v>
      </c>
      <c r="H2" s="13" t="s">
        <v>2</v>
      </c>
      <c r="I2" s="14" t="s">
        <v>3</v>
      </c>
      <c r="J2" s="13" t="s">
        <v>2</v>
      </c>
      <c r="K2" s="14" t="s">
        <v>3</v>
      </c>
      <c r="L2" s="13" t="s">
        <v>2</v>
      </c>
      <c r="M2" s="14" t="s">
        <v>3</v>
      </c>
      <c r="N2" s="26" t="s">
        <v>2</v>
      </c>
      <c r="O2" s="16" t="s">
        <v>3</v>
      </c>
    </row>
    <row r="3" spans="1:15" ht="11.25" customHeight="1">
      <c r="A3" s="191" t="s">
        <v>216</v>
      </c>
      <c r="B3" s="192">
        <v>1997</v>
      </c>
      <c r="C3" s="195" t="s">
        <v>4</v>
      </c>
      <c r="D3" s="196">
        <v>13</v>
      </c>
      <c r="E3" s="195">
        <v>14</v>
      </c>
      <c r="F3" s="196">
        <v>12</v>
      </c>
      <c r="G3" s="195">
        <v>19</v>
      </c>
      <c r="H3" s="196">
        <v>13</v>
      </c>
      <c r="I3" s="195">
        <v>15</v>
      </c>
      <c r="J3" s="196">
        <v>19</v>
      </c>
      <c r="K3" s="195">
        <v>19</v>
      </c>
      <c r="L3" s="196">
        <v>15</v>
      </c>
      <c r="M3" s="195">
        <v>16</v>
      </c>
      <c r="N3" s="197">
        <f aca="true" t="shared" si="0" ref="N3:N9">AVERAGE(L3,J3,H3,F3,D3)</f>
        <v>14.4</v>
      </c>
      <c r="O3" s="198">
        <f aca="true" t="shared" si="1" ref="O3:O9">AVERAGE(M3,K3,I3,G3,E3)</f>
        <v>16.6</v>
      </c>
    </row>
    <row r="4" spans="1:15" ht="11.25" customHeight="1">
      <c r="A4" s="191"/>
      <c r="B4" s="192"/>
      <c r="C4" s="195" t="s">
        <v>5</v>
      </c>
      <c r="D4" s="196">
        <v>1</v>
      </c>
      <c r="E4" s="195">
        <v>0</v>
      </c>
      <c r="F4" s="196">
        <v>1</v>
      </c>
      <c r="G4" s="195">
        <v>3</v>
      </c>
      <c r="H4" s="196">
        <v>2</v>
      </c>
      <c r="I4" s="195">
        <v>3</v>
      </c>
      <c r="J4" s="196">
        <v>2</v>
      </c>
      <c r="K4" s="195">
        <v>2</v>
      </c>
      <c r="L4" s="196">
        <v>3</v>
      </c>
      <c r="M4" s="195">
        <v>3</v>
      </c>
      <c r="N4" s="197">
        <f t="shared" si="0"/>
        <v>1.8</v>
      </c>
      <c r="O4" s="198">
        <f t="shared" si="1"/>
        <v>2.2</v>
      </c>
    </row>
    <row r="5" spans="1:15" ht="11.25" customHeight="1">
      <c r="A5" s="191"/>
      <c r="B5" s="192"/>
      <c r="C5" s="195" t="s">
        <v>6</v>
      </c>
      <c r="D5" s="196">
        <v>0</v>
      </c>
      <c r="E5" s="195">
        <v>1</v>
      </c>
      <c r="F5" s="196">
        <v>0</v>
      </c>
      <c r="G5" s="195">
        <v>0</v>
      </c>
      <c r="H5" s="196">
        <v>0</v>
      </c>
      <c r="I5" s="195">
        <v>0</v>
      </c>
      <c r="J5" s="196">
        <v>0</v>
      </c>
      <c r="K5" s="195">
        <v>0</v>
      </c>
      <c r="L5" s="196">
        <v>0</v>
      </c>
      <c r="M5" s="195">
        <v>0</v>
      </c>
      <c r="N5" s="197">
        <f t="shared" si="0"/>
        <v>0</v>
      </c>
      <c r="O5" s="198">
        <f t="shared" si="1"/>
        <v>0.2</v>
      </c>
    </row>
    <row r="6" spans="1:15" ht="11.25" customHeight="1">
      <c r="A6" s="191"/>
      <c r="B6" s="192"/>
      <c r="C6" s="195" t="s">
        <v>7</v>
      </c>
      <c r="D6" s="196">
        <v>0</v>
      </c>
      <c r="E6" s="195">
        <v>0</v>
      </c>
      <c r="F6" s="196">
        <v>0</v>
      </c>
      <c r="G6" s="195">
        <v>0</v>
      </c>
      <c r="H6" s="196">
        <v>0</v>
      </c>
      <c r="I6" s="195">
        <v>0</v>
      </c>
      <c r="J6" s="196">
        <v>0</v>
      </c>
      <c r="K6" s="195">
        <v>1</v>
      </c>
      <c r="L6" s="196">
        <v>0</v>
      </c>
      <c r="M6" s="195">
        <v>0</v>
      </c>
      <c r="N6" s="197">
        <f t="shared" si="0"/>
        <v>0</v>
      </c>
      <c r="O6" s="198">
        <f t="shared" si="1"/>
        <v>0.2</v>
      </c>
    </row>
    <row r="7" spans="1:15" ht="11.25" customHeight="1">
      <c r="A7" s="191"/>
      <c r="B7" s="192"/>
      <c r="C7" s="195" t="s">
        <v>8</v>
      </c>
      <c r="D7" s="196">
        <v>0</v>
      </c>
      <c r="E7" s="195">
        <v>0</v>
      </c>
      <c r="F7" s="196">
        <v>0</v>
      </c>
      <c r="G7" s="195">
        <v>0</v>
      </c>
      <c r="H7" s="196">
        <v>0</v>
      </c>
      <c r="I7" s="195">
        <v>0</v>
      </c>
      <c r="J7" s="196">
        <v>0</v>
      </c>
      <c r="K7" s="195">
        <v>0</v>
      </c>
      <c r="L7" s="196">
        <v>0</v>
      </c>
      <c r="M7" s="195">
        <v>0</v>
      </c>
      <c r="N7" s="197">
        <f t="shared" si="0"/>
        <v>0</v>
      </c>
      <c r="O7" s="198">
        <f t="shared" si="1"/>
        <v>0</v>
      </c>
    </row>
    <row r="8" spans="1:15" ht="11.25" customHeight="1">
      <c r="A8" s="191"/>
      <c r="B8" s="192"/>
      <c r="C8" s="195" t="s">
        <v>9</v>
      </c>
      <c r="D8" s="196">
        <v>1</v>
      </c>
      <c r="E8" s="195">
        <v>4</v>
      </c>
      <c r="F8" s="196">
        <v>0</v>
      </c>
      <c r="G8" s="195">
        <v>2</v>
      </c>
      <c r="H8" s="196">
        <v>0</v>
      </c>
      <c r="I8" s="195">
        <v>1</v>
      </c>
      <c r="J8" s="196">
        <v>1</v>
      </c>
      <c r="K8" s="195">
        <v>2</v>
      </c>
      <c r="L8" s="196">
        <v>1</v>
      </c>
      <c r="M8" s="195">
        <v>2</v>
      </c>
      <c r="N8" s="197">
        <f t="shared" si="0"/>
        <v>0.6</v>
      </c>
      <c r="O8" s="198">
        <f t="shared" si="1"/>
        <v>2.2</v>
      </c>
    </row>
    <row r="9" spans="1:15" ht="11.25" customHeight="1">
      <c r="A9" s="191"/>
      <c r="B9" s="192"/>
      <c r="C9" s="195" t="s">
        <v>22</v>
      </c>
      <c r="D9" s="196">
        <v>0</v>
      </c>
      <c r="E9" s="195">
        <v>0</v>
      </c>
      <c r="F9" s="196">
        <v>1</v>
      </c>
      <c r="G9" s="195">
        <v>0</v>
      </c>
      <c r="H9" s="196">
        <v>0</v>
      </c>
      <c r="I9" s="195">
        <v>0</v>
      </c>
      <c r="J9" s="196">
        <v>0</v>
      </c>
      <c r="K9" s="195">
        <v>1</v>
      </c>
      <c r="L9" s="196">
        <v>0</v>
      </c>
      <c r="M9" s="195">
        <v>1</v>
      </c>
      <c r="N9" s="197">
        <f t="shared" si="0"/>
        <v>0.2</v>
      </c>
      <c r="O9" s="198">
        <f t="shared" si="1"/>
        <v>0.4</v>
      </c>
    </row>
    <row r="10" spans="1:15" ht="11.25" customHeight="1">
      <c r="A10" s="191"/>
      <c r="B10" s="192"/>
      <c r="C10" s="194" t="s">
        <v>10</v>
      </c>
      <c r="D10" s="200">
        <f aca="true" t="shared" si="2" ref="D10:M10">SUM(D3:D9)</f>
        <v>15</v>
      </c>
      <c r="E10" s="194">
        <f t="shared" si="2"/>
        <v>19</v>
      </c>
      <c r="F10" s="200">
        <f t="shared" si="2"/>
        <v>14</v>
      </c>
      <c r="G10" s="194">
        <f t="shared" si="2"/>
        <v>24</v>
      </c>
      <c r="H10" s="200">
        <f t="shared" si="2"/>
        <v>15</v>
      </c>
      <c r="I10" s="194">
        <f t="shared" si="2"/>
        <v>19</v>
      </c>
      <c r="J10" s="200">
        <f t="shared" si="2"/>
        <v>22</v>
      </c>
      <c r="K10" s="194">
        <f t="shared" si="2"/>
        <v>25</v>
      </c>
      <c r="L10" s="200">
        <f t="shared" si="2"/>
        <v>19</v>
      </c>
      <c r="M10" s="194">
        <f t="shared" si="2"/>
        <v>22</v>
      </c>
      <c r="N10" s="201">
        <f>(H10+J10+L10+D10+F10)/5</f>
        <v>17</v>
      </c>
      <c r="O10" s="202">
        <f>(I10+K10+M10+E10+G10)/5</f>
        <v>21.8</v>
      </c>
    </row>
    <row r="11" spans="1:15" ht="11.25" customHeight="1">
      <c r="A11" s="191"/>
      <c r="B11" s="192"/>
      <c r="C11" s="195"/>
      <c r="D11" s="196"/>
      <c r="E11" s="195"/>
      <c r="F11" s="196"/>
      <c r="G11" s="195"/>
      <c r="H11" s="196"/>
      <c r="I11" s="195"/>
      <c r="J11" s="196"/>
      <c r="K11" s="195"/>
      <c r="L11" s="196"/>
      <c r="M11" s="195"/>
      <c r="N11" s="197"/>
      <c r="O11" s="198"/>
    </row>
    <row r="12" spans="1:15" ht="11.25" customHeight="1">
      <c r="A12" s="228" t="s">
        <v>215</v>
      </c>
      <c r="B12" s="203">
        <v>2010</v>
      </c>
      <c r="C12" s="195" t="s">
        <v>4</v>
      </c>
      <c r="D12" s="217"/>
      <c r="E12" s="218"/>
      <c r="F12" s="217"/>
      <c r="G12" s="218"/>
      <c r="H12" s="217"/>
      <c r="I12" s="218"/>
      <c r="J12" s="217"/>
      <c r="K12" s="218"/>
      <c r="L12" s="196">
        <v>8</v>
      </c>
      <c r="M12" s="195">
        <v>2</v>
      </c>
      <c r="N12" s="189" t="s">
        <v>213</v>
      </c>
      <c r="O12" s="190" t="s">
        <v>213</v>
      </c>
    </row>
    <row r="13" spans="1:15" ht="11.25" customHeight="1">
      <c r="A13" s="229"/>
      <c r="B13" s="192"/>
      <c r="C13" s="195" t="s">
        <v>5</v>
      </c>
      <c r="D13" s="217"/>
      <c r="E13" s="218"/>
      <c r="F13" s="217"/>
      <c r="G13" s="218"/>
      <c r="H13" s="217"/>
      <c r="I13" s="218"/>
      <c r="J13" s="217"/>
      <c r="K13" s="218"/>
      <c r="L13" s="196">
        <v>0</v>
      </c>
      <c r="M13" s="195">
        <v>2</v>
      </c>
      <c r="N13" s="189" t="s">
        <v>213</v>
      </c>
      <c r="O13" s="190" t="s">
        <v>213</v>
      </c>
    </row>
    <row r="14" spans="1:15" ht="11.25" customHeight="1">
      <c r="A14" s="191"/>
      <c r="B14" s="192"/>
      <c r="C14" s="195" t="s">
        <v>6</v>
      </c>
      <c r="D14" s="217"/>
      <c r="E14" s="218"/>
      <c r="F14" s="217"/>
      <c r="G14" s="218"/>
      <c r="H14" s="217"/>
      <c r="I14" s="218"/>
      <c r="J14" s="217"/>
      <c r="K14" s="218"/>
      <c r="L14" s="196">
        <v>0</v>
      </c>
      <c r="M14" s="195">
        <v>0</v>
      </c>
      <c r="N14" s="189" t="s">
        <v>213</v>
      </c>
      <c r="O14" s="190" t="s">
        <v>213</v>
      </c>
    </row>
    <row r="15" spans="1:15" ht="11.25" customHeight="1">
      <c r="A15" s="191"/>
      <c r="B15" s="192"/>
      <c r="C15" s="195" t="s">
        <v>7</v>
      </c>
      <c r="D15" s="217"/>
      <c r="E15" s="218"/>
      <c r="F15" s="217"/>
      <c r="G15" s="218"/>
      <c r="H15" s="217"/>
      <c r="I15" s="218"/>
      <c r="J15" s="217"/>
      <c r="K15" s="218"/>
      <c r="L15" s="196">
        <v>1</v>
      </c>
      <c r="M15" s="195">
        <v>0</v>
      </c>
      <c r="N15" s="189" t="s">
        <v>213</v>
      </c>
      <c r="O15" s="190" t="s">
        <v>213</v>
      </c>
    </row>
    <row r="16" spans="1:15" ht="11.25" customHeight="1">
      <c r="A16" s="191"/>
      <c r="B16" s="192"/>
      <c r="C16" s="195" t="s">
        <v>8</v>
      </c>
      <c r="D16" s="217"/>
      <c r="E16" s="218"/>
      <c r="F16" s="217"/>
      <c r="G16" s="218"/>
      <c r="H16" s="217"/>
      <c r="I16" s="218"/>
      <c r="J16" s="217"/>
      <c r="K16" s="218"/>
      <c r="L16" s="196">
        <v>0</v>
      </c>
      <c r="M16" s="195">
        <v>0</v>
      </c>
      <c r="N16" s="189" t="s">
        <v>213</v>
      </c>
      <c r="O16" s="190" t="s">
        <v>213</v>
      </c>
    </row>
    <row r="17" spans="1:15" ht="11.25" customHeight="1">
      <c r="A17" s="191"/>
      <c r="B17" s="192"/>
      <c r="C17" s="195" t="s">
        <v>9</v>
      </c>
      <c r="D17" s="217"/>
      <c r="E17" s="218"/>
      <c r="F17" s="217"/>
      <c r="G17" s="218"/>
      <c r="H17" s="217"/>
      <c r="I17" s="218"/>
      <c r="J17" s="217"/>
      <c r="K17" s="218"/>
      <c r="L17" s="196">
        <v>0</v>
      </c>
      <c r="M17" s="195">
        <v>0</v>
      </c>
      <c r="N17" s="189" t="s">
        <v>213</v>
      </c>
      <c r="O17" s="190" t="s">
        <v>213</v>
      </c>
    </row>
    <row r="18" spans="1:15" ht="11.25" customHeight="1">
      <c r="A18" s="191"/>
      <c r="B18" s="192"/>
      <c r="C18" s="195" t="s">
        <v>22</v>
      </c>
      <c r="D18" s="217"/>
      <c r="E18" s="218"/>
      <c r="F18" s="217"/>
      <c r="G18" s="218"/>
      <c r="H18" s="217"/>
      <c r="I18" s="218"/>
      <c r="J18" s="217"/>
      <c r="K18" s="218"/>
      <c r="L18" s="196">
        <v>0</v>
      </c>
      <c r="M18" s="195">
        <v>0</v>
      </c>
      <c r="N18" s="189" t="s">
        <v>213</v>
      </c>
      <c r="O18" s="190" t="s">
        <v>213</v>
      </c>
    </row>
    <row r="19" spans="1:15" ht="11.25" customHeight="1">
      <c r="A19" s="191"/>
      <c r="B19" s="192"/>
      <c r="C19" s="194" t="s">
        <v>10</v>
      </c>
      <c r="D19" s="200">
        <f aca="true" t="shared" si="3" ref="D19:M19">SUM(D12:D18)</f>
        <v>0</v>
      </c>
      <c r="E19" s="194">
        <f t="shared" si="3"/>
        <v>0</v>
      </c>
      <c r="F19" s="200">
        <f t="shared" si="3"/>
        <v>0</v>
      </c>
      <c r="G19" s="194">
        <f t="shared" si="3"/>
        <v>0</v>
      </c>
      <c r="H19" s="200">
        <f t="shared" si="3"/>
        <v>0</v>
      </c>
      <c r="I19" s="194">
        <f t="shared" si="3"/>
        <v>0</v>
      </c>
      <c r="J19" s="200">
        <f t="shared" si="3"/>
        <v>0</v>
      </c>
      <c r="K19" s="194">
        <f t="shared" si="3"/>
        <v>0</v>
      </c>
      <c r="L19" s="200">
        <f t="shared" si="3"/>
        <v>9</v>
      </c>
      <c r="M19" s="194">
        <f t="shared" si="3"/>
        <v>4</v>
      </c>
      <c r="N19" s="26" t="s">
        <v>213</v>
      </c>
      <c r="O19" s="16" t="s">
        <v>213</v>
      </c>
    </row>
    <row r="20" spans="1:15" ht="11.25" customHeight="1">
      <c r="A20" s="191"/>
      <c r="B20" s="192"/>
      <c r="C20" s="195"/>
      <c r="D20" s="196"/>
      <c r="E20" s="195"/>
      <c r="F20" s="196"/>
      <c r="G20" s="195"/>
      <c r="H20" s="196"/>
      <c r="I20" s="195"/>
      <c r="J20" s="196"/>
      <c r="K20" s="195"/>
      <c r="L20" s="196"/>
      <c r="M20" s="195"/>
      <c r="N20" s="197"/>
      <c r="O20" s="198"/>
    </row>
    <row r="21" spans="1:15" ht="11.25" customHeight="1">
      <c r="A21" s="191" t="s">
        <v>41</v>
      </c>
      <c r="B21" s="192">
        <v>1970</v>
      </c>
      <c r="C21" s="195" t="s">
        <v>4</v>
      </c>
      <c r="D21" s="196">
        <v>31</v>
      </c>
      <c r="E21" s="195">
        <v>25</v>
      </c>
      <c r="F21" s="196">
        <v>46</v>
      </c>
      <c r="G21" s="195">
        <v>28</v>
      </c>
      <c r="H21" s="196">
        <v>86</v>
      </c>
      <c r="I21" s="195">
        <v>48</v>
      </c>
      <c r="J21" s="196">
        <v>90</v>
      </c>
      <c r="K21" s="195">
        <v>53</v>
      </c>
      <c r="L21" s="196">
        <v>92</v>
      </c>
      <c r="M21" s="195">
        <v>56</v>
      </c>
      <c r="N21" s="197">
        <f aca="true" t="shared" si="4" ref="N21:N27">AVERAGE(L21,J21,H21,F21,D21)</f>
        <v>69</v>
      </c>
      <c r="O21" s="198">
        <f aca="true" t="shared" si="5" ref="O21:O27">AVERAGE(M21,K21,I21,G21,E21)</f>
        <v>42</v>
      </c>
    </row>
    <row r="22" spans="1:15" ht="11.25" customHeight="1">
      <c r="A22" s="191"/>
      <c r="B22" s="192"/>
      <c r="C22" s="195" t="s">
        <v>5</v>
      </c>
      <c r="D22" s="196">
        <v>0</v>
      </c>
      <c r="E22" s="195">
        <v>3</v>
      </c>
      <c r="F22" s="196">
        <v>2</v>
      </c>
      <c r="G22" s="195">
        <v>5</v>
      </c>
      <c r="H22" s="196">
        <v>5</v>
      </c>
      <c r="I22" s="195">
        <v>7</v>
      </c>
      <c r="J22" s="196">
        <v>7</v>
      </c>
      <c r="K22" s="195">
        <v>8</v>
      </c>
      <c r="L22" s="196">
        <v>4</v>
      </c>
      <c r="M22" s="195">
        <v>11</v>
      </c>
      <c r="N22" s="197">
        <f t="shared" si="4"/>
        <v>3.6</v>
      </c>
      <c r="O22" s="198">
        <f t="shared" si="5"/>
        <v>6.8</v>
      </c>
    </row>
    <row r="23" spans="1:15" ht="11.25" customHeight="1">
      <c r="A23" s="191"/>
      <c r="B23" s="192"/>
      <c r="C23" s="195" t="s">
        <v>6</v>
      </c>
      <c r="D23" s="196">
        <v>1</v>
      </c>
      <c r="E23" s="195">
        <v>1</v>
      </c>
      <c r="F23" s="196">
        <v>1</v>
      </c>
      <c r="G23" s="195">
        <v>2</v>
      </c>
      <c r="H23" s="196">
        <v>1</v>
      </c>
      <c r="I23" s="195">
        <v>4</v>
      </c>
      <c r="J23" s="196">
        <v>0</v>
      </c>
      <c r="K23" s="195">
        <v>3</v>
      </c>
      <c r="L23" s="196">
        <v>1</v>
      </c>
      <c r="M23" s="195">
        <v>2</v>
      </c>
      <c r="N23" s="197">
        <f t="shared" si="4"/>
        <v>0.8</v>
      </c>
      <c r="O23" s="198">
        <f t="shared" si="5"/>
        <v>2.4</v>
      </c>
    </row>
    <row r="24" spans="1:15" ht="11.25" customHeight="1">
      <c r="A24" s="191"/>
      <c r="B24" s="192"/>
      <c r="C24" s="195" t="s">
        <v>7</v>
      </c>
      <c r="D24" s="196">
        <v>3</v>
      </c>
      <c r="E24" s="195">
        <v>1</v>
      </c>
      <c r="F24" s="196">
        <v>5</v>
      </c>
      <c r="G24" s="195">
        <v>3</v>
      </c>
      <c r="H24" s="196">
        <v>6</v>
      </c>
      <c r="I24" s="195">
        <v>4</v>
      </c>
      <c r="J24" s="196">
        <v>4</v>
      </c>
      <c r="K24" s="195">
        <v>3</v>
      </c>
      <c r="L24" s="196">
        <v>0</v>
      </c>
      <c r="M24" s="195">
        <v>7</v>
      </c>
      <c r="N24" s="197">
        <f t="shared" si="4"/>
        <v>3.6</v>
      </c>
      <c r="O24" s="198">
        <f t="shared" si="5"/>
        <v>3.6</v>
      </c>
    </row>
    <row r="25" spans="1:15" ht="11.25" customHeight="1">
      <c r="A25" s="191"/>
      <c r="B25" s="192"/>
      <c r="C25" s="195" t="s">
        <v>8</v>
      </c>
      <c r="D25" s="196">
        <v>1</v>
      </c>
      <c r="E25" s="195">
        <v>1</v>
      </c>
      <c r="F25" s="196">
        <v>1</v>
      </c>
      <c r="G25" s="195">
        <v>1</v>
      </c>
      <c r="H25" s="196">
        <v>0</v>
      </c>
      <c r="I25" s="195">
        <v>0</v>
      </c>
      <c r="J25" s="196">
        <v>1</v>
      </c>
      <c r="K25" s="195">
        <v>4</v>
      </c>
      <c r="L25" s="196">
        <v>2</v>
      </c>
      <c r="M25" s="195">
        <v>4</v>
      </c>
      <c r="N25" s="197">
        <f t="shared" si="4"/>
        <v>1</v>
      </c>
      <c r="O25" s="198">
        <f t="shared" si="5"/>
        <v>2</v>
      </c>
    </row>
    <row r="26" spans="1:15" ht="11.25" customHeight="1">
      <c r="A26" s="191"/>
      <c r="B26" s="192"/>
      <c r="C26" s="195" t="s">
        <v>9</v>
      </c>
      <c r="D26" s="196">
        <v>1</v>
      </c>
      <c r="E26" s="195">
        <v>3</v>
      </c>
      <c r="F26" s="196">
        <v>1</v>
      </c>
      <c r="G26" s="195">
        <v>2</v>
      </c>
      <c r="H26" s="196">
        <v>8</v>
      </c>
      <c r="I26" s="195">
        <v>2</v>
      </c>
      <c r="J26" s="196">
        <v>14</v>
      </c>
      <c r="K26" s="195">
        <v>6</v>
      </c>
      <c r="L26" s="196">
        <v>10</v>
      </c>
      <c r="M26" s="195">
        <v>4</v>
      </c>
      <c r="N26" s="197">
        <f t="shared" si="4"/>
        <v>6.8</v>
      </c>
      <c r="O26" s="198">
        <f t="shared" si="5"/>
        <v>3.4</v>
      </c>
    </row>
    <row r="27" spans="1:15" ht="11.25" customHeight="1">
      <c r="A27" s="191"/>
      <c r="B27" s="192"/>
      <c r="C27" s="195" t="s">
        <v>22</v>
      </c>
      <c r="D27" s="196">
        <v>1</v>
      </c>
      <c r="E27" s="195">
        <v>0</v>
      </c>
      <c r="F27" s="196">
        <v>0</v>
      </c>
      <c r="G27" s="195">
        <v>0</v>
      </c>
      <c r="H27" s="196">
        <v>1</v>
      </c>
      <c r="I27" s="195">
        <v>1</v>
      </c>
      <c r="J27" s="196">
        <v>2</v>
      </c>
      <c r="K27" s="195">
        <v>1</v>
      </c>
      <c r="L27" s="196">
        <v>5</v>
      </c>
      <c r="M27" s="195">
        <v>2</v>
      </c>
      <c r="N27" s="197">
        <f t="shared" si="4"/>
        <v>1.8</v>
      </c>
      <c r="O27" s="198">
        <f t="shared" si="5"/>
        <v>0.8</v>
      </c>
    </row>
    <row r="28" spans="1:15" ht="11.25" customHeight="1">
      <c r="A28" s="191"/>
      <c r="B28" s="192"/>
      <c r="C28" s="194" t="s">
        <v>10</v>
      </c>
      <c r="D28" s="200">
        <f aca="true" t="shared" si="6" ref="D28:M28">SUM(D21:D27)</f>
        <v>38</v>
      </c>
      <c r="E28" s="194">
        <f t="shared" si="6"/>
        <v>34</v>
      </c>
      <c r="F28" s="200">
        <f t="shared" si="6"/>
        <v>56</v>
      </c>
      <c r="G28" s="194">
        <f t="shared" si="6"/>
        <v>41</v>
      </c>
      <c r="H28" s="200">
        <f t="shared" si="6"/>
        <v>107</v>
      </c>
      <c r="I28" s="194">
        <f t="shared" si="6"/>
        <v>66</v>
      </c>
      <c r="J28" s="200">
        <f t="shared" si="6"/>
        <v>118</v>
      </c>
      <c r="K28" s="194">
        <f t="shared" si="6"/>
        <v>78</v>
      </c>
      <c r="L28" s="200">
        <f t="shared" si="6"/>
        <v>114</v>
      </c>
      <c r="M28" s="194">
        <f t="shared" si="6"/>
        <v>86</v>
      </c>
      <c r="N28" s="201">
        <f>(H28+J28+L28+D28+F28)/5</f>
        <v>86.6</v>
      </c>
      <c r="O28" s="202">
        <f>(I28+K28+M28+E28+G28)/5</f>
        <v>61</v>
      </c>
    </row>
    <row r="29" spans="1:15" ht="11.25" customHeight="1">
      <c r="A29" s="191"/>
      <c r="B29" s="192"/>
      <c r="C29" s="195"/>
      <c r="D29" s="196"/>
      <c r="E29" s="195"/>
      <c r="F29" s="196"/>
      <c r="G29" s="195"/>
      <c r="H29" s="196"/>
      <c r="I29" s="195"/>
      <c r="J29" s="196"/>
      <c r="K29" s="195"/>
      <c r="L29" s="196"/>
      <c r="M29" s="195"/>
      <c r="N29" s="197"/>
      <c r="O29" s="198"/>
    </row>
    <row r="30" spans="1:15" ht="11.25">
      <c r="A30" s="228" t="s">
        <v>217</v>
      </c>
      <c r="B30" s="192">
        <v>2001</v>
      </c>
      <c r="C30" s="195" t="s">
        <v>4</v>
      </c>
      <c r="D30" s="196">
        <v>18</v>
      </c>
      <c r="E30" s="195">
        <v>6</v>
      </c>
      <c r="F30" s="196">
        <v>19</v>
      </c>
      <c r="G30" s="195">
        <v>9</v>
      </c>
      <c r="H30" s="196">
        <v>20</v>
      </c>
      <c r="I30" s="195">
        <v>9</v>
      </c>
      <c r="J30" s="196">
        <v>20</v>
      </c>
      <c r="K30" s="195">
        <v>9</v>
      </c>
      <c r="L30" s="196">
        <v>12</v>
      </c>
      <c r="M30" s="195">
        <v>7</v>
      </c>
      <c r="N30" s="197">
        <f aca="true" t="shared" si="7" ref="N30:N35">AVERAGE(L30,J30,H30,F30,D30)</f>
        <v>17.8</v>
      </c>
      <c r="O30" s="198">
        <f aca="true" t="shared" si="8" ref="O30:O35">AVERAGE(M30,K30,I30,G30,E30)</f>
        <v>8</v>
      </c>
    </row>
    <row r="31" spans="1:15" ht="11.25" customHeight="1">
      <c r="A31" s="229"/>
      <c r="B31" s="192"/>
      <c r="C31" s="195" t="s">
        <v>5</v>
      </c>
      <c r="D31" s="196">
        <v>3</v>
      </c>
      <c r="E31" s="195">
        <v>5</v>
      </c>
      <c r="F31" s="196">
        <v>3</v>
      </c>
      <c r="G31" s="195">
        <v>2</v>
      </c>
      <c r="H31" s="196">
        <v>1</v>
      </c>
      <c r="I31" s="195">
        <v>2</v>
      </c>
      <c r="J31" s="196">
        <v>2</v>
      </c>
      <c r="K31" s="195">
        <v>1</v>
      </c>
      <c r="L31" s="196">
        <v>2</v>
      </c>
      <c r="M31" s="195">
        <v>0</v>
      </c>
      <c r="N31" s="197">
        <f t="shared" si="7"/>
        <v>2.2</v>
      </c>
      <c r="O31" s="198">
        <f t="shared" si="8"/>
        <v>2</v>
      </c>
    </row>
    <row r="32" spans="1:15" ht="11.25" customHeight="1">
      <c r="A32" s="191"/>
      <c r="B32" s="192"/>
      <c r="C32" s="195" t="s">
        <v>6</v>
      </c>
      <c r="D32" s="196">
        <v>0</v>
      </c>
      <c r="E32" s="195">
        <v>0</v>
      </c>
      <c r="F32" s="196">
        <v>0</v>
      </c>
      <c r="G32" s="195">
        <v>0</v>
      </c>
      <c r="H32" s="196">
        <v>0</v>
      </c>
      <c r="I32" s="195">
        <v>0</v>
      </c>
      <c r="J32" s="196">
        <v>0</v>
      </c>
      <c r="K32" s="195">
        <v>0</v>
      </c>
      <c r="L32" s="196">
        <v>0</v>
      </c>
      <c r="M32" s="195">
        <v>0</v>
      </c>
      <c r="N32" s="197">
        <f t="shared" si="7"/>
        <v>0</v>
      </c>
      <c r="O32" s="198">
        <f t="shared" si="8"/>
        <v>0</v>
      </c>
    </row>
    <row r="33" spans="1:15" ht="11.25" customHeight="1">
      <c r="A33" s="191"/>
      <c r="B33" s="192"/>
      <c r="C33" s="195" t="s">
        <v>7</v>
      </c>
      <c r="D33" s="196">
        <v>0</v>
      </c>
      <c r="E33" s="195">
        <v>0</v>
      </c>
      <c r="F33" s="196">
        <v>0</v>
      </c>
      <c r="G33" s="195">
        <v>0</v>
      </c>
      <c r="H33" s="196">
        <v>1</v>
      </c>
      <c r="I33" s="195">
        <v>0</v>
      </c>
      <c r="J33" s="196">
        <v>1</v>
      </c>
      <c r="K33" s="195">
        <v>0</v>
      </c>
      <c r="L33" s="196">
        <v>1</v>
      </c>
      <c r="M33" s="195">
        <v>0</v>
      </c>
      <c r="N33" s="197">
        <f t="shared" si="7"/>
        <v>0.6</v>
      </c>
      <c r="O33" s="198">
        <f t="shared" si="8"/>
        <v>0</v>
      </c>
    </row>
    <row r="34" spans="1:15" ht="11.25" customHeight="1">
      <c r="A34" s="191"/>
      <c r="B34" s="192"/>
      <c r="C34" s="195" t="s">
        <v>8</v>
      </c>
      <c r="D34" s="196">
        <v>1</v>
      </c>
      <c r="E34" s="195">
        <v>0</v>
      </c>
      <c r="F34" s="196">
        <v>1</v>
      </c>
      <c r="G34" s="195">
        <v>0</v>
      </c>
      <c r="H34" s="196">
        <v>0</v>
      </c>
      <c r="I34" s="195">
        <v>0</v>
      </c>
      <c r="J34" s="196">
        <v>0</v>
      </c>
      <c r="K34" s="195">
        <v>1</v>
      </c>
      <c r="L34" s="196">
        <v>1</v>
      </c>
      <c r="M34" s="195">
        <v>0</v>
      </c>
      <c r="N34" s="197">
        <f t="shared" si="7"/>
        <v>0.6</v>
      </c>
      <c r="O34" s="198">
        <f t="shared" si="8"/>
        <v>0.2</v>
      </c>
    </row>
    <row r="35" spans="1:15" ht="11.25" customHeight="1">
      <c r="A35" s="191"/>
      <c r="B35" s="192"/>
      <c r="C35" s="195" t="s">
        <v>9</v>
      </c>
      <c r="D35" s="196">
        <v>1</v>
      </c>
      <c r="E35" s="195">
        <v>1</v>
      </c>
      <c r="F35" s="196">
        <v>5</v>
      </c>
      <c r="G35" s="195">
        <v>0</v>
      </c>
      <c r="H35" s="196">
        <v>1</v>
      </c>
      <c r="I35" s="195">
        <v>0</v>
      </c>
      <c r="J35" s="196">
        <v>0</v>
      </c>
      <c r="K35" s="195">
        <v>1</v>
      </c>
      <c r="L35" s="196">
        <v>0</v>
      </c>
      <c r="M35" s="195">
        <v>0</v>
      </c>
      <c r="N35" s="197">
        <f t="shared" si="7"/>
        <v>1.4</v>
      </c>
      <c r="O35" s="198">
        <f t="shared" si="8"/>
        <v>0.4</v>
      </c>
    </row>
    <row r="36" spans="1:15" ht="11.25" customHeight="1">
      <c r="A36" s="191"/>
      <c r="B36" s="192"/>
      <c r="C36" s="195" t="s">
        <v>22</v>
      </c>
      <c r="D36" s="196">
        <v>0</v>
      </c>
      <c r="E36" s="195">
        <v>0</v>
      </c>
      <c r="F36" s="196">
        <v>0</v>
      </c>
      <c r="G36" s="195">
        <v>0</v>
      </c>
      <c r="H36" s="196">
        <v>0</v>
      </c>
      <c r="I36" s="195">
        <v>0</v>
      </c>
      <c r="J36" s="196">
        <v>0</v>
      </c>
      <c r="K36" s="195">
        <v>0</v>
      </c>
      <c r="L36" s="196">
        <v>0</v>
      </c>
      <c r="M36" s="195">
        <v>0</v>
      </c>
      <c r="N36" s="197">
        <f>AVERAGE(L36,J36,H36,F36,D36)</f>
        <v>0</v>
      </c>
      <c r="O36" s="198">
        <f>AVERAGE(M36,K36,I36,G36,E36)</f>
        <v>0</v>
      </c>
    </row>
    <row r="37" spans="1:15" ht="11.25" customHeight="1">
      <c r="A37" s="191"/>
      <c r="B37" s="192"/>
      <c r="C37" s="194" t="s">
        <v>10</v>
      </c>
      <c r="D37" s="200">
        <f aca="true" t="shared" si="9" ref="D37:M37">SUM(D30:D36)</f>
        <v>23</v>
      </c>
      <c r="E37" s="194">
        <f t="shared" si="9"/>
        <v>12</v>
      </c>
      <c r="F37" s="200">
        <f t="shared" si="9"/>
        <v>28</v>
      </c>
      <c r="G37" s="194">
        <f t="shared" si="9"/>
        <v>11</v>
      </c>
      <c r="H37" s="200">
        <f t="shared" si="9"/>
        <v>23</v>
      </c>
      <c r="I37" s="194">
        <f t="shared" si="9"/>
        <v>11</v>
      </c>
      <c r="J37" s="200">
        <f t="shared" si="9"/>
        <v>23</v>
      </c>
      <c r="K37" s="194">
        <f t="shared" si="9"/>
        <v>12</v>
      </c>
      <c r="L37" s="200">
        <f t="shared" si="9"/>
        <v>16</v>
      </c>
      <c r="M37" s="194">
        <f t="shared" si="9"/>
        <v>7</v>
      </c>
      <c r="N37" s="201">
        <f aca="true" t="shared" si="10" ref="N37:N45">AVERAGE(L37,J37,H37,F37,D37)</f>
        <v>22.6</v>
      </c>
      <c r="O37" s="202">
        <f aca="true" t="shared" si="11" ref="O37:O45">AVERAGE(M37,K37,I37,G37,E37)</f>
        <v>10.6</v>
      </c>
    </row>
    <row r="38" spans="1:15" ht="11.25" customHeight="1">
      <c r="A38" s="191"/>
      <c r="B38" s="192"/>
      <c r="C38" s="194"/>
      <c r="D38" s="200"/>
      <c r="E38" s="194"/>
      <c r="F38" s="200"/>
      <c r="G38" s="194"/>
      <c r="H38" s="200"/>
      <c r="I38" s="194"/>
      <c r="J38" s="200"/>
      <c r="K38" s="194"/>
      <c r="L38" s="200"/>
      <c r="M38" s="194"/>
      <c r="N38" s="201"/>
      <c r="O38" s="202"/>
    </row>
    <row r="39" spans="1:15" ht="11.25">
      <c r="A39" s="228" t="s">
        <v>46</v>
      </c>
      <c r="B39" s="192"/>
      <c r="C39" s="195" t="s">
        <v>4</v>
      </c>
      <c r="D39" s="196">
        <v>50</v>
      </c>
      <c r="E39" s="195">
        <v>8</v>
      </c>
      <c r="F39" s="196">
        <v>45</v>
      </c>
      <c r="G39" s="195">
        <v>7</v>
      </c>
      <c r="H39" s="196">
        <v>42</v>
      </c>
      <c r="I39" s="195">
        <v>8</v>
      </c>
      <c r="J39" s="196">
        <v>49</v>
      </c>
      <c r="K39" s="195">
        <v>7</v>
      </c>
      <c r="L39" s="196">
        <v>51</v>
      </c>
      <c r="M39" s="195">
        <v>12</v>
      </c>
      <c r="N39" s="197">
        <f t="shared" si="10"/>
        <v>47.4</v>
      </c>
      <c r="O39" s="198">
        <f t="shared" si="11"/>
        <v>8.4</v>
      </c>
    </row>
    <row r="40" spans="1:15" ht="11.25" customHeight="1">
      <c r="A40" s="229"/>
      <c r="B40" s="192"/>
      <c r="C40" s="195" t="s">
        <v>5</v>
      </c>
      <c r="D40" s="196">
        <v>3</v>
      </c>
      <c r="E40" s="195">
        <v>1</v>
      </c>
      <c r="F40" s="196">
        <v>3</v>
      </c>
      <c r="G40" s="195">
        <v>1</v>
      </c>
      <c r="H40" s="196">
        <v>2</v>
      </c>
      <c r="I40" s="195">
        <v>1</v>
      </c>
      <c r="J40" s="196">
        <v>2</v>
      </c>
      <c r="K40" s="195">
        <v>1</v>
      </c>
      <c r="L40" s="196">
        <v>2</v>
      </c>
      <c r="M40" s="195">
        <v>0</v>
      </c>
      <c r="N40" s="197">
        <f t="shared" si="10"/>
        <v>2.4</v>
      </c>
      <c r="O40" s="198">
        <f t="shared" si="11"/>
        <v>0.8</v>
      </c>
    </row>
    <row r="41" spans="1:15" ht="11.25" customHeight="1">
      <c r="A41" s="191"/>
      <c r="B41" s="192"/>
      <c r="C41" s="195" t="s">
        <v>6</v>
      </c>
      <c r="D41" s="196">
        <v>0</v>
      </c>
      <c r="E41" s="195">
        <v>0</v>
      </c>
      <c r="F41" s="196">
        <v>1</v>
      </c>
      <c r="G41" s="195">
        <v>0</v>
      </c>
      <c r="H41" s="196">
        <v>2</v>
      </c>
      <c r="I41" s="195">
        <v>0</v>
      </c>
      <c r="J41" s="196">
        <v>2</v>
      </c>
      <c r="K41" s="195">
        <v>0</v>
      </c>
      <c r="L41" s="196">
        <v>2</v>
      </c>
      <c r="M41" s="195">
        <v>0</v>
      </c>
      <c r="N41" s="197">
        <f t="shared" si="10"/>
        <v>1.4</v>
      </c>
      <c r="O41" s="198">
        <f t="shared" si="11"/>
        <v>0</v>
      </c>
    </row>
    <row r="42" spans="1:15" ht="11.25" customHeight="1">
      <c r="A42" s="191"/>
      <c r="B42" s="192"/>
      <c r="C42" s="195" t="s">
        <v>7</v>
      </c>
      <c r="D42" s="196">
        <v>3</v>
      </c>
      <c r="E42" s="195">
        <v>0</v>
      </c>
      <c r="F42" s="196">
        <v>3</v>
      </c>
      <c r="G42" s="195">
        <v>0</v>
      </c>
      <c r="H42" s="196">
        <v>5</v>
      </c>
      <c r="I42" s="195">
        <v>0</v>
      </c>
      <c r="J42" s="196">
        <v>2</v>
      </c>
      <c r="K42" s="195">
        <v>0</v>
      </c>
      <c r="L42" s="196">
        <v>1</v>
      </c>
      <c r="M42" s="195">
        <v>1</v>
      </c>
      <c r="N42" s="197">
        <f t="shared" si="10"/>
        <v>2.8</v>
      </c>
      <c r="O42" s="198">
        <f t="shared" si="11"/>
        <v>0.2</v>
      </c>
    </row>
    <row r="43" spans="1:15" ht="11.25" customHeight="1">
      <c r="A43" s="191"/>
      <c r="B43" s="192"/>
      <c r="C43" s="195" t="s">
        <v>8</v>
      </c>
      <c r="D43" s="196">
        <v>0</v>
      </c>
      <c r="E43" s="195">
        <v>0</v>
      </c>
      <c r="F43" s="196">
        <v>0</v>
      </c>
      <c r="G43" s="195">
        <v>1</v>
      </c>
      <c r="H43" s="196">
        <v>0</v>
      </c>
      <c r="I43" s="195">
        <v>1</v>
      </c>
      <c r="J43" s="196">
        <v>0</v>
      </c>
      <c r="K43" s="195">
        <v>0</v>
      </c>
      <c r="L43" s="196">
        <v>0</v>
      </c>
      <c r="M43" s="195">
        <v>0</v>
      </c>
      <c r="N43" s="197">
        <f t="shared" si="10"/>
        <v>0</v>
      </c>
      <c r="O43" s="198">
        <f t="shared" si="11"/>
        <v>0.4</v>
      </c>
    </row>
    <row r="44" spans="1:15" ht="11.25" customHeight="1">
      <c r="A44" s="191"/>
      <c r="B44" s="192"/>
      <c r="C44" s="195" t="s">
        <v>9</v>
      </c>
      <c r="D44" s="196">
        <v>3</v>
      </c>
      <c r="E44" s="195">
        <v>0</v>
      </c>
      <c r="F44" s="196">
        <v>3</v>
      </c>
      <c r="G44" s="195">
        <v>0</v>
      </c>
      <c r="H44" s="196">
        <v>2</v>
      </c>
      <c r="I44" s="195">
        <v>0</v>
      </c>
      <c r="J44" s="196">
        <v>3</v>
      </c>
      <c r="K44" s="195">
        <v>1</v>
      </c>
      <c r="L44" s="196">
        <v>2</v>
      </c>
      <c r="M44" s="195">
        <v>0</v>
      </c>
      <c r="N44" s="197">
        <f t="shared" si="10"/>
        <v>2.6</v>
      </c>
      <c r="O44" s="198">
        <f t="shared" si="11"/>
        <v>0.2</v>
      </c>
    </row>
    <row r="45" spans="1:15" ht="11.25" customHeight="1">
      <c r="A45" s="191"/>
      <c r="B45" s="192"/>
      <c r="C45" s="195" t="s">
        <v>22</v>
      </c>
      <c r="D45" s="196">
        <v>1</v>
      </c>
      <c r="E45" s="195">
        <v>0</v>
      </c>
      <c r="F45" s="196">
        <v>0</v>
      </c>
      <c r="G45" s="195">
        <v>0</v>
      </c>
      <c r="H45" s="196">
        <v>0</v>
      </c>
      <c r="I45" s="195">
        <v>0</v>
      </c>
      <c r="J45" s="196">
        <v>0</v>
      </c>
      <c r="K45" s="195">
        <v>0</v>
      </c>
      <c r="L45" s="196">
        <v>3</v>
      </c>
      <c r="M45" s="195">
        <v>0</v>
      </c>
      <c r="N45" s="197">
        <f t="shared" si="10"/>
        <v>0.8</v>
      </c>
      <c r="O45" s="198">
        <f t="shared" si="11"/>
        <v>0</v>
      </c>
    </row>
    <row r="46" spans="1:15" ht="11.25" customHeight="1">
      <c r="A46" s="191"/>
      <c r="B46" s="192"/>
      <c r="C46" s="194" t="s">
        <v>10</v>
      </c>
      <c r="D46" s="200">
        <f aca="true" t="shared" si="12" ref="D46:M46">SUM(D39:D45)</f>
        <v>60</v>
      </c>
      <c r="E46" s="194">
        <f t="shared" si="12"/>
        <v>9</v>
      </c>
      <c r="F46" s="200">
        <f t="shared" si="12"/>
        <v>55</v>
      </c>
      <c r="G46" s="194">
        <f t="shared" si="12"/>
        <v>9</v>
      </c>
      <c r="H46" s="200">
        <f t="shared" si="12"/>
        <v>53</v>
      </c>
      <c r="I46" s="194">
        <f t="shared" si="12"/>
        <v>10</v>
      </c>
      <c r="J46" s="200">
        <f t="shared" si="12"/>
        <v>58</v>
      </c>
      <c r="K46" s="194">
        <f t="shared" si="12"/>
        <v>9</v>
      </c>
      <c r="L46" s="200">
        <f t="shared" si="12"/>
        <v>61</v>
      </c>
      <c r="M46" s="194">
        <f t="shared" si="12"/>
        <v>13</v>
      </c>
      <c r="N46" s="201">
        <f>(H46+J46+L46+D46+F46)/5</f>
        <v>57.4</v>
      </c>
      <c r="O46" s="202">
        <f>(I46+K46+M46+E46+G46)/5</f>
        <v>10</v>
      </c>
    </row>
    <row r="47" spans="1:15" ht="11.25" customHeight="1">
      <c r="A47" s="191"/>
      <c r="B47" s="192"/>
      <c r="C47" s="195"/>
      <c r="D47" s="196"/>
      <c r="E47" s="195"/>
      <c r="F47" s="196"/>
      <c r="G47" s="195"/>
      <c r="H47" s="196"/>
      <c r="I47" s="195"/>
      <c r="J47" s="196"/>
      <c r="K47" s="195"/>
      <c r="L47" s="196"/>
      <c r="M47" s="195"/>
      <c r="N47" s="197"/>
      <c r="O47" s="198"/>
    </row>
    <row r="48" spans="1:15" ht="11.25">
      <c r="A48" s="191" t="s">
        <v>52</v>
      </c>
      <c r="B48" s="192">
        <v>1963</v>
      </c>
      <c r="C48" s="195" t="s">
        <v>4</v>
      </c>
      <c r="D48" s="196">
        <v>4</v>
      </c>
      <c r="E48" s="195">
        <v>1</v>
      </c>
      <c r="F48" s="196">
        <v>3</v>
      </c>
      <c r="G48" s="195">
        <v>1</v>
      </c>
      <c r="H48" s="196">
        <v>3</v>
      </c>
      <c r="I48" s="195">
        <v>1</v>
      </c>
      <c r="J48" s="196">
        <v>5</v>
      </c>
      <c r="K48" s="195">
        <v>1</v>
      </c>
      <c r="L48" s="196">
        <v>9</v>
      </c>
      <c r="M48" s="195">
        <v>6</v>
      </c>
      <c r="N48" s="197">
        <f aca="true" t="shared" si="13" ref="N48:N54">AVERAGE(L48,J48,H48,F48,D48)</f>
        <v>4.8</v>
      </c>
      <c r="O48" s="198">
        <f aca="true" t="shared" si="14" ref="O48:O54">AVERAGE(M48,K48,I48,G48,E48)</f>
        <v>2</v>
      </c>
    </row>
    <row r="49" spans="1:15" ht="11.25" customHeight="1">
      <c r="A49" s="191"/>
      <c r="B49" s="192"/>
      <c r="C49" s="195" t="s">
        <v>5</v>
      </c>
      <c r="D49" s="196">
        <v>0</v>
      </c>
      <c r="E49" s="195">
        <v>0</v>
      </c>
      <c r="F49" s="196">
        <v>0</v>
      </c>
      <c r="G49" s="195">
        <v>0</v>
      </c>
      <c r="H49" s="196">
        <v>1</v>
      </c>
      <c r="I49" s="195">
        <v>0</v>
      </c>
      <c r="J49" s="196">
        <v>1</v>
      </c>
      <c r="K49" s="195">
        <v>0</v>
      </c>
      <c r="L49" s="196">
        <v>1</v>
      </c>
      <c r="M49" s="195">
        <v>0</v>
      </c>
      <c r="N49" s="197">
        <f t="shared" si="13"/>
        <v>0.6</v>
      </c>
      <c r="O49" s="198">
        <f t="shared" si="14"/>
        <v>0</v>
      </c>
    </row>
    <row r="50" spans="1:15" ht="11.25" customHeight="1">
      <c r="A50" s="191"/>
      <c r="B50" s="192"/>
      <c r="C50" s="195" t="s">
        <v>6</v>
      </c>
      <c r="D50" s="196">
        <v>0</v>
      </c>
      <c r="E50" s="195">
        <v>0</v>
      </c>
      <c r="F50" s="196">
        <v>0</v>
      </c>
      <c r="G50" s="195">
        <v>0</v>
      </c>
      <c r="H50" s="196">
        <v>0</v>
      </c>
      <c r="I50" s="195">
        <v>0</v>
      </c>
      <c r="J50" s="196">
        <v>0</v>
      </c>
      <c r="K50" s="195">
        <v>0</v>
      </c>
      <c r="L50" s="196">
        <v>0</v>
      </c>
      <c r="M50" s="195">
        <v>0</v>
      </c>
      <c r="N50" s="197">
        <f t="shared" si="13"/>
        <v>0</v>
      </c>
      <c r="O50" s="198">
        <f t="shared" si="14"/>
        <v>0</v>
      </c>
    </row>
    <row r="51" spans="1:15" ht="11.25" customHeight="1">
      <c r="A51" s="191"/>
      <c r="B51" s="192"/>
      <c r="C51" s="195" t="s">
        <v>7</v>
      </c>
      <c r="D51" s="196">
        <v>0</v>
      </c>
      <c r="E51" s="195">
        <v>0</v>
      </c>
      <c r="F51" s="196">
        <v>0</v>
      </c>
      <c r="G51" s="195">
        <v>0</v>
      </c>
      <c r="H51" s="196">
        <v>0</v>
      </c>
      <c r="I51" s="195">
        <v>0</v>
      </c>
      <c r="J51" s="196">
        <v>0</v>
      </c>
      <c r="K51" s="195">
        <v>0</v>
      </c>
      <c r="L51" s="196">
        <v>0</v>
      </c>
      <c r="M51" s="195">
        <v>1</v>
      </c>
      <c r="N51" s="197">
        <f t="shared" si="13"/>
        <v>0</v>
      </c>
      <c r="O51" s="198">
        <f t="shared" si="14"/>
        <v>0.2</v>
      </c>
    </row>
    <row r="52" spans="1:15" ht="11.25" customHeight="1">
      <c r="A52" s="191"/>
      <c r="B52" s="192"/>
      <c r="C52" s="195" t="s">
        <v>8</v>
      </c>
      <c r="D52" s="196">
        <v>0</v>
      </c>
      <c r="E52" s="195">
        <v>0</v>
      </c>
      <c r="F52" s="196">
        <v>0</v>
      </c>
      <c r="G52" s="195">
        <v>0</v>
      </c>
      <c r="H52" s="196">
        <v>0</v>
      </c>
      <c r="I52" s="195">
        <v>0</v>
      </c>
      <c r="J52" s="196">
        <v>0</v>
      </c>
      <c r="K52" s="195">
        <v>0</v>
      </c>
      <c r="L52" s="196">
        <v>0</v>
      </c>
      <c r="M52" s="195">
        <v>0</v>
      </c>
      <c r="N52" s="197">
        <f t="shared" si="13"/>
        <v>0</v>
      </c>
      <c r="O52" s="198">
        <f t="shared" si="14"/>
        <v>0</v>
      </c>
    </row>
    <row r="53" spans="1:15" ht="11.25" customHeight="1">
      <c r="A53" s="191"/>
      <c r="B53" s="192"/>
      <c r="C53" s="195" t="s">
        <v>9</v>
      </c>
      <c r="D53" s="196">
        <v>4</v>
      </c>
      <c r="E53" s="195">
        <v>3</v>
      </c>
      <c r="F53" s="196">
        <v>5</v>
      </c>
      <c r="G53" s="195">
        <v>4</v>
      </c>
      <c r="H53" s="196">
        <v>5</v>
      </c>
      <c r="I53" s="195">
        <v>2</v>
      </c>
      <c r="J53" s="196">
        <v>1</v>
      </c>
      <c r="K53" s="195">
        <v>0</v>
      </c>
      <c r="L53" s="196">
        <v>4</v>
      </c>
      <c r="M53" s="195">
        <v>1</v>
      </c>
      <c r="N53" s="197">
        <f t="shared" si="13"/>
        <v>3.8</v>
      </c>
      <c r="O53" s="198">
        <f t="shared" si="14"/>
        <v>2</v>
      </c>
    </row>
    <row r="54" spans="1:15" ht="11.25" customHeight="1">
      <c r="A54" s="191"/>
      <c r="B54" s="192"/>
      <c r="C54" s="195" t="s">
        <v>22</v>
      </c>
      <c r="D54" s="196">
        <v>0</v>
      </c>
      <c r="E54" s="195">
        <v>0</v>
      </c>
      <c r="F54" s="196">
        <v>0</v>
      </c>
      <c r="G54" s="195">
        <v>0</v>
      </c>
      <c r="H54" s="196">
        <v>0</v>
      </c>
      <c r="I54" s="195">
        <v>0</v>
      </c>
      <c r="J54" s="196">
        <v>0</v>
      </c>
      <c r="K54" s="195">
        <v>0</v>
      </c>
      <c r="L54" s="196">
        <v>0</v>
      </c>
      <c r="M54" s="195">
        <v>0</v>
      </c>
      <c r="N54" s="197">
        <f t="shared" si="13"/>
        <v>0</v>
      </c>
      <c r="O54" s="198">
        <f t="shared" si="14"/>
        <v>0</v>
      </c>
    </row>
    <row r="55" spans="1:15" ht="11.25" customHeight="1">
      <c r="A55" s="191"/>
      <c r="B55" s="192"/>
      <c r="C55" s="194" t="s">
        <v>10</v>
      </c>
      <c r="D55" s="200">
        <f aca="true" t="shared" si="15" ref="D55:M55">SUM(D48:D54)</f>
        <v>8</v>
      </c>
      <c r="E55" s="194">
        <f t="shared" si="15"/>
        <v>4</v>
      </c>
      <c r="F55" s="200">
        <f t="shared" si="15"/>
        <v>8</v>
      </c>
      <c r="G55" s="194">
        <f t="shared" si="15"/>
        <v>5</v>
      </c>
      <c r="H55" s="200">
        <f t="shared" si="15"/>
        <v>9</v>
      </c>
      <c r="I55" s="194">
        <f t="shared" si="15"/>
        <v>3</v>
      </c>
      <c r="J55" s="200">
        <f t="shared" si="15"/>
        <v>7</v>
      </c>
      <c r="K55" s="194">
        <f t="shared" si="15"/>
        <v>1</v>
      </c>
      <c r="L55" s="200">
        <f t="shared" si="15"/>
        <v>14</v>
      </c>
      <c r="M55" s="194">
        <f t="shared" si="15"/>
        <v>8</v>
      </c>
      <c r="N55" s="201">
        <f>(H55+J55+L55+D55+F55)/5</f>
        <v>9.2</v>
      </c>
      <c r="O55" s="202">
        <f>(I55+K55+M55+E55+G55)/5</f>
        <v>4.2</v>
      </c>
    </row>
    <row r="56" spans="1:15" ht="11.25" customHeight="1">
      <c r="A56" s="191"/>
      <c r="B56" s="192"/>
      <c r="C56" s="195"/>
      <c r="D56" s="196"/>
      <c r="E56" s="195"/>
      <c r="F56" s="196"/>
      <c r="G56" s="195"/>
      <c r="H56" s="196"/>
      <c r="I56" s="195"/>
      <c r="J56" s="196"/>
      <c r="K56" s="195"/>
      <c r="L56" s="196"/>
      <c r="M56" s="195"/>
      <c r="N56" s="197"/>
      <c r="O56" s="198"/>
    </row>
    <row r="57" spans="1:15" ht="11.25">
      <c r="A57" s="191" t="s">
        <v>49</v>
      </c>
      <c r="B57" s="192">
        <v>1963</v>
      </c>
      <c r="C57" s="195" t="s">
        <v>4</v>
      </c>
      <c r="D57" s="196">
        <v>4</v>
      </c>
      <c r="E57" s="195">
        <v>1</v>
      </c>
      <c r="F57" s="196">
        <v>5</v>
      </c>
      <c r="G57" s="195">
        <v>1</v>
      </c>
      <c r="H57" s="196">
        <v>6</v>
      </c>
      <c r="I57" s="195">
        <v>1</v>
      </c>
      <c r="J57" s="196">
        <v>6</v>
      </c>
      <c r="K57" s="195">
        <v>1</v>
      </c>
      <c r="L57" s="196">
        <v>5</v>
      </c>
      <c r="M57" s="195">
        <v>2</v>
      </c>
      <c r="N57" s="197">
        <f aca="true" t="shared" si="16" ref="N57:N63">AVERAGE(L57,J57,H57,F57,D57)</f>
        <v>5.2</v>
      </c>
      <c r="O57" s="198">
        <f aca="true" t="shared" si="17" ref="O57:O63">AVERAGE(M57,K57,I57,G57,E57)</f>
        <v>1.2</v>
      </c>
    </row>
    <row r="58" spans="1:15" ht="11.25" customHeight="1">
      <c r="A58" s="191"/>
      <c r="B58" s="192"/>
      <c r="C58" s="195" t="s">
        <v>5</v>
      </c>
      <c r="D58" s="196">
        <v>1</v>
      </c>
      <c r="E58" s="195">
        <v>1</v>
      </c>
      <c r="F58" s="196">
        <v>1</v>
      </c>
      <c r="G58" s="195">
        <v>1</v>
      </c>
      <c r="H58" s="196">
        <v>2</v>
      </c>
      <c r="I58" s="195">
        <v>0</v>
      </c>
      <c r="J58" s="196">
        <v>0</v>
      </c>
      <c r="K58" s="195">
        <v>0</v>
      </c>
      <c r="L58" s="196">
        <v>0</v>
      </c>
      <c r="M58" s="195">
        <v>0</v>
      </c>
      <c r="N58" s="197">
        <f t="shared" si="16"/>
        <v>0.8</v>
      </c>
      <c r="O58" s="198">
        <f t="shared" si="17"/>
        <v>0.4</v>
      </c>
    </row>
    <row r="59" spans="1:15" ht="11.25" customHeight="1">
      <c r="A59" s="191"/>
      <c r="B59" s="192"/>
      <c r="C59" s="195" t="s">
        <v>6</v>
      </c>
      <c r="D59" s="196">
        <v>0</v>
      </c>
      <c r="E59" s="195">
        <v>0</v>
      </c>
      <c r="F59" s="196">
        <v>0</v>
      </c>
      <c r="G59" s="195">
        <v>0</v>
      </c>
      <c r="H59" s="196">
        <v>0</v>
      </c>
      <c r="I59" s="195">
        <v>0</v>
      </c>
      <c r="J59" s="196">
        <v>0</v>
      </c>
      <c r="K59" s="195">
        <v>0</v>
      </c>
      <c r="L59" s="196">
        <v>0</v>
      </c>
      <c r="M59" s="195">
        <v>0</v>
      </c>
      <c r="N59" s="197">
        <f t="shared" si="16"/>
        <v>0</v>
      </c>
      <c r="O59" s="198">
        <f t="shared" si="17"/>
        <v>0</v>
      </c>
    </row>
    <row r="60" spans="1:15" ht="11.25" customHeight="1">
      <c r="A60" s="191"/>
      <c r="B60" s="192"/>
      <c r="C60" s="195" t="s">
        <v>7</v>
      </c>
      <c r="D60" s="196">
        <v>0</v>
      </c>
      <c r="E60" s="195">
        <v>2</v>
      </c>
      <c r="F60" s="196">
        <v>0</v>
      </c>
      <c r="G60" s="195">
        <v>1</v>
      </c>
      <c r="H60" s="196">
        <v>1</v>
      </c>
      <c r="I60" s="195">
        <v>1</v>
      </c>
      <c r="J60" s="196">
        <v>0</v>
      </c>
      <c r="K60" s="195">
        <v>0</v>
      </c>
      <c r="L60" s="196">
        <v>0</v>
      </c>
      <c r="M60" s="195">
        <v>1</v>
      </c>
      <c r="N60" s="197">
        <f t="shared" si="16"/>
        <v>0.2</v>
      </c>
      <c r="O60" s="198">
        <f t="shared" si="17"/>
        <v>1</v>
      </c>
    </row>
    <row r="61" spans="1:15" ht="11.25" customHeight="1">
      <c r="A61" s="191"/>
      <c r="B61" s="192"/>
      <c r="C61" s="195" t="s">
        <v>8</v>
      </c>
      <c r="D61" s="196">
        <v>1</v>
      </c>
      <c r="E61" s="195">
        <v>0</v>
      </c>
      <c r="F61" s="196">
        <v>1</v>
      </c>
      <c r="G61" s="195">
        <v>0</v>
      </c>
      <c r="H61" s="196">
        <v>0</v>
      </c>
      <c r="I61" s="195">
        <v>0</v>
      </c>
      <c r="J61" s="196">
        <v>0</v>
      </c>
      <c r="K61" s="195">
        <v>0</v>
      </c>
      <c r="L61" s="196">
        <v>0</v>
      </c>
      <c r="M61" s="195">
        <v>0</v>
      </c>
      <c r="N61" s="197">
        <f t="shared" si="16"/>
        <v>0.4</v>
      </c>
      <c r="O61" s="198">
        <f t="shared" si="17"/>
        <v>0</v>
      </c>
    </row>
    <row r="62" spans="1:15" ht="11.25" customHeight="1">
      <c r="A62" s="191"/>
      <c r="B62" s="192"/>
      <c r="C62" s="195" t="s">
        <v>9</v>
      </c>
      <c r="D62" s="196">
        <v>3</v>
      </c>
      <c r="E62" s="195">
        <v>1</v>
      </c>
      <c r="F62" s="196">
        <v>2</v>
      </c>
      <c r="G62" s="195">
        <v>1</v>
      </c>
      <c r="H62" s="196">
        <v>2</v>
      </c>
      <c r="I62" s="195">
        <v>0</v>
      </c>
      <c r="J62" s="196">
        <v>2</v>
      </c>
      <c r="K62" s="195">
        <v>0</v>
      </c>
      <c r="L62" s="196">
        <v>3</v>
      </c>
      <c r="M62" s="195">
        <v>2</v>
      </c>
      <c r="N62" s="197">
        <f t="shared" si="16"/>
        <v>2.4</v>
      </c>
      <c r="O62" s="198">
        <f t="shared" si="17"/>
        <v>0.8</v>
      </c>
    </row>
    <row r="63" spans="1:15" ht="11.25" customHeight="1">
      <c r="A63" s="191"/>
      <c r="B63" s="192"/>
      <c r="C63" s="195" t="s">
        <v>22</v>
      </c>
      <c r="D63" s="196">
        <v>0</v>
      </c>
      <c r="E63" s="195">
        <v>0</v>
      </c>
      <c r="F63" s="196">
        <v>0</v>
      </c>
      <c r="G63" s="195">
        <v>0</v>
      </c>
      <c r="H63" s="196">
        <v>0</v>
      </c>
      <c r="I63" s="195">
        <v>1</v>
      </c>
      <c r="J63" s="196">
        <v>0</v>
      </c>
      <c r="K63" s="195">
        <v>0</v>
      </c>
      <c r="L63" s="196">
        <v>0</v>
      </c>
      <c r="M63" s="195">
        <v>1</v>
      </c>
      <c r="N63" s="197">
        <f t="shared" si="16"/>
        <v>0</v>
      </c>
      <c r="O63" s="198">
        <f t="shared" si="17"/>
        <v>0.4</v>
      </c>
    </row>
    <row r="64" spans="1:15" ht="11.25" customHeight="1">
      <c r="A64" s="191"/>
      <c r="B64" s="192"/>
      <c r="C64" s="194" t="s">
        <v>10</v>
      </c>
      <c r="D64" s="200">
        <f aca="true" t="shared" si="18" ref="D64:M64">SUM(D57:D63)</f>
        <v>9</v>
      </c>
      <c r="E64" s="194">
        <f t="shared" si="18"/>
        <v>5</v>
      </c>
      <c r="F64" s="200">
        <f t="shared" si="18"/>
        <v>9</v>
      </c>
      <c r="G64" s="194">
        <f t="shared" si="18"/>
        <v>4</v>
      </c>
      <c r="H64" s="200">
        <f t="shared" si="18"/>
        <v>11</v>
      </c>
      <c r="I64" s="194">
        <f t="shared" si="18"/>
        <v>3</v>
      </c>
      <c r="J64" s="200">
        <f t="shared" si="18"/>
        <v>8</v>
      </c>
      <c r="K64" s="194">
        <f t="shared" si="18"/>
        <v>1</v>
      </c>
      <c r="L64" s="200">
        <f t="shared" si="18"/>
        <v>8</v>
      </c>
      <c r="M64" s="194">
        <f t="shared" si="18"/>
        <v>6</v>
      </c>
      <c r="N64" s="201">
        <f>(H64+J64+L64+D64+F64)/5</f>
        <v>9</v>
      </c>
      <c r="O64" s="202">
        <f>(I64+K64+M64+E64+G64)/5</f>
        <v>3.8</v>
      </c>
    </row>
    <row r="65" spans="1:15" ht="11.25" customHeight="1">
      <c r="A65" s="191"/>
      <c r="B65" s="192"/>
      <c r="C65" s="195"/>
      <c r="D65" s="196"/>
      <c r="E65" s="195"/>
      <c r="F65" s="196"/>
      <c r="G65" s="195"/>
      <c r="H65" s="196"/>
      <c r="I65" s="195"/>
      <c r="J65" s="196"/>
      <c r="K65" s="195"/>
      <c r="L65" s="196"/>
      <c r="M65" s="195"/>
      <c r="N65" s="197"/>
      <c r="O65" s="198"/>
    </row>
    <row r="66" spans="1:15" ht="11.25">
      <c r="A66" s="191" t="s">
        <v>57</v>
      </c>
      <c r="B66" s="192">
        <v>1963</v>
      </c>
      <c r="C66" s="195" t="s">
        <v>4</v>
      </c>
      <c r="D66" s="196">
        <v>19</v>
      </c>
      <c r="E66" s="195">
        <v>1</v>
      </c>
      <c r="F66" s="196">
        <v>15</v>
      </c>
      <c r="G66" s="195">
        <v>1</v>
      </c>
      <c r="H66" s="196">
        <v>15</v>
      </c>
      <c r="I66" s="195">
        <v>2</v>
      </c>
      <c r="J66" s="196">
        <v>20</v>
      </c>
      <c r="K66" s="195">
        <v>2</v>
      </c>
      <c r="L66" s="196">
        <v>10</v>
      </c>
      <c r="M66" s="195">
        <v>1</v>
      </c>
      <c r="N66" s="197">
        <f aca="true" t="shared" si="19" ref="N66:N72">AVERAGE(L66,J66,H66,F66,D66)</f>
        <v>15.8</v>
      </c>
      <c r="O66" s="198">
        <f aca="true" t="shared" si="20" ref="O66:O72">AVERAGE(M66,K66,I66,G66,E66)</f>
        <v>1.4</v>
      </c>
    </row>
    <row r="67" spans="1:15" ht="11.25" customHeight="1">
      <c r="A67" s="191"/>
      <c r="B67" s="192"/>
      <c r="C67" s="195" t="s">
        <v>5</v>
      </c>
      <c r="D67" s="196">
        <v>0</v>
      </c>
      <c r="E67" s="195">
        <v>1</v>
      </c>
      <c r="F67" s="196">
        <v>1</v>
      </c>
      <c r="G67" s="195">
        <v>1</v>
      </c>
      <c r="H67" s="196">
        <v>1</v>
      </c>
      <c r="I67" s="195">
        <v>1</v>
      </c>
      <c r="J67" s="196">
        <v>1</v>
      </c>
      <c r="K67" s="195">
        <v>1</v>
      </c>
      <c r="L67" s="196">
        <v>1</v>
      </c>
      <c r="M67" s="195">
        <v>1</v>
      </c>
      <c r="N67" s="197">
        <f t="shared" si="19"/>
        <v>0.8</v>
      </c>
      <c r="O67" s="198">
        <f t="shared" si="20"/>
        <v>1</v>
      </c>
    </row>
    <row r="68" spans="1:15" ht="11.25" customHeight="1">
      <c r="A68" s="191"/>
      <c r="B68" s="192"/>
      <c r="C68" s="195" t="s">
        <v>6</v>
      </c>
      <c r="D68" s="196">
        <v>0</v>
      </c>
      <c r="E68" s="195">
        <v>0</v>
      </c>
      <c r="F68" s="196">
        <v>0</v>
      </c>
      <c r="G68" s="195">
        <v>0</v>
      </c>
      <c r="H68" s="196">
        <v>0</v>
      </c>
      <c r="I68" s="195">
        <v>0</v>
      </c>
      <c r="J68" s="196">
        <v>0</v>
      </c>
      <c r="K68" s="195">
        <v>0</v>
      </c>
      <c r="L68" s="196">
        <v>0</v>
      </c>
      <c r="M68" s="195">
        <v>0</v>
      </c>
      <c r="N68" s="197">
        <f t="shared" si="19"/>
        <v>0</v>
      </c>
      <c r="O68" s="198">
        <f t="shared" si="20"/>
        <v>0</v>
      </c>
    </row>
    <row r="69" spans="1:15" ht="11.25" customHeight="1">
      <c r="A69" s="191"/>
      <c r="B69" s="192"/>
      <c r="C69" s="195" t="s">
        <v>7</v>
      </c>
      <c r="D69" s="196">
        <v>1</v>
      </c>
      <c r="E69" s="195">
        <v>1</v>
      </c>
      <c r="F69" s="196">
        <v>1</v>
      </c>
      <c r="G69" s="195">
        <v>0</v>
      </c>
      <c r="H69" s="196">
        <v>0</v>
      </c>
      <c r="I69" s="195">
        <v>0</v>
      </c>
      <c r="J69" s="196">
        <v>0</v>
      </c>
      <c r="K69" s="195">
        <v>0</v>
      </c>
      <c r="L69" s="196">
        <v>0</v>
      </c>
      <c r="M69" s="195">
        <v>0</v>
      </c>
      <c r="N69" s="197">
        <f t="shared" si="19"/>
        <v>0.4</v>
      </c>
      <c r="O69" s="198">
        <f t="shared" si="20"/>
        <v>0.2</v>
      </c>
    </row>
    <row r="70" spans="1:15" ht="11.25" customHeight="1">
      <c r="A70" s="191"/>
      <c r="B70" s="192"/>
      <c r="C70" s="195" t="s">
        <v>8</v>
      </c>
      <c r="D70" s="196">
        <v>0</v>
      </c>
      <c r="E70" s="195">
        <v>0</v>
      </c>
      <c r="F70" s="196">
        <v>0</v>
      </c>
      <c r="G70" s="195">
        <v>0</v>
      </c>
      <c r="H70" s="196">
        <v>0</v>
      </c>
      <c r="I70" s="195">
        <v>0</v>
      </c>
      <c r="J70" s="196">
        <v>0</v>
      </c>
      <c r="K70" s="195">
        <v>0</v>
      </c>
      <c r="L70" s="196">
        <v>0</v>
      </c>
      <c r="M70" s="195">
        <v>0</v>
      </c>
      <c r="N70" s="197">
        <f t="shared" si="19"/>
        <v>0</v>
      </c>
      <c r="O70" s="198">
        <f t="shared" si="20"/>
        <v>0</v>
      </c>
    </row>
    <row r="71" spans="1:15" ht="11.25" customHeight="1">
      <c r="A71" s="191"/>
      <c r="B71" s="192"/>
      <c r="C71" s="195" t="s">
        <v>9</v>
      </c>
      <c r="D71" s="196">
        <v>4</v>
      </c>
      <c r="E71" s="195">
        <v>1</v>
      </c>
      <c r="F71" s="196">
        <v>3</v>
      </c>
      <c r="G71" s="195">
        <v>2</v>
      </c>
      <c r="H71" s="196">
        <v>3</v>
      </c>
      <c r="I71" s="195">
        <v>2</v>
      </c>
      <c r="J71" s="196">
        <v>2</v>
      </c>
      <c r="K71" s="195">
        <v>2</v>
      </c>
      <c r="L71" s="196">
        <v>1</v>
      </c>
      <c r="M71" s="195">
        <v>2</v>
      </c>
      <c r="N71" s="197">
        <f t="shared" si="19"/>
        <v>2.6</v>
      </c>
      <c r="O71" s="198">
        <f t="shared" si="20"/>
        <v>1.8</v>
      </c>
    </row>
    <row r="72" spans="1:15" ht="11.25" customHeight="1">
      <c r="A72" s="191"/>
      <c r="B72" s="192"/>
      <c r="C72" s="195" t="s">
        <v>22</v>
      </c>
      <c r="D72" s="196">
        <v>0</v>
      </c>
      <c r="E72" s="195">
        <v>0</v>
      </c>
      <c r="F72" s="196">
        <v>0</v>
      </c>
      <c r="G72" s="195">
        <v>0</v>
      </c>
      <c r="H72" s="196">
        <v>0</v>
      </c>
      <c r="I72" s="195">
        <v>0</v>
      </c>
      <c r="J72" s="196">
        <v>0</v>
      </c>
      <c r="K72" s="195">
        <v>0</v>
      </c>
      <c r="L72" s="196">
        <v>1</v>
      </c>
      <c r="M72" s="195">
        <v>0</v>
      </c>
      <c r="N72" s="197">
        <f t="shared" si="19"/>
        <v>0.2</v>
      </c>
      <c r="O72" s="198">
        <f t="shared" si="20"/>
        <v>0</v>
      </c>
    </row>
    <row r="73" spans="1:15" ht="11.25" customHeight="1">
      <c r="A73" s="191"/>
      <c r="B73" s="192"/>
      <c r="C73" s="194" t="s">
        <v>10</v>
      </c>
      <c r="D73" s="200">
        <f aca="true" t="shared" si="21" ref="D73:M73">SUM(D66:D72)</f>
        <v>24</v>
      </c>
      <c r="E73" s="194">
        <f t="shared" si="21"/>
        <v>4</v>
      </c>
      <c r="F73" s="200">
        <f t="shared" si="21"/>
        <v>20</v>
      </c>
      <c r="G73" s="194">
        <f t="shared" si="21"/>
        <v>4</v>
      </c>
      <c r="H73" s="200">
        <f t="shared" si="21"/>
        <v>19</v>
      </c>
      <c r="I73" s="194">
        <f t="shared" si="21"/>
        <v>5</v>
      </c>
      <c r="J73" s="200">
        <f t="shared" si="21"/>
        <v>23</v>
      </c>
      <c r="K73" s="194">
        <f t="shared" si="21"/>
        <v>5</v>
      </c>
      <c r="L73" s="200">
        <f t="shared" si="21"/>
        <v>13</v>
      </c>
      <c r="M73" s="194">
        <f t="shared" si="21"/>
        <v>4</v>
      </c>
      <c r="N73" s="201">
        <f>(H73+J73+L73+D73+F73)/5</f>
        <v>19.8</v>
      </c>
      <c r="O73" s="202">
        <f>(I73+K73+M73+E73+G73)/5</f>
        <v>4.4</v>
      </c>
    </row>
    <row r="74" spans="1:15" ht="11.25" customHeight="1">
      <c r="A74" s="191"/>
      <c r="B74" s="192"/>
      <c r="C74" s="195"/>
      <c r="D74" s="196"/>
      <c r="E74" s="195"/>
      <c r="F74" s="196"/>
      <c r="G74" s="195"/>
      <c r="H74" s="196"/>
      <c r="I74" s="195"/>
      <c r="J74" s="196"/>
      <c r="K74" s="195"/>
      <c r="L74" s="196"/>
      <c r="M74" s="195"/>
      <c r="N74" s="197"/>
      <c r="O74" s="198"/>
    </row>
    <row r="75" spans="1:15" ht="11.25">
      <c r="A75" s="232" t="s">
        <v>214</v>
      </c>
      <c r="B75" s="192">
        <v>2002</v>
      </c>
      <c r="C75" s="195" t="s">
        <v>4</v>
      </c>
      <c r="D75" s="196">
        <v>27</v>
      </c>
      <c r="E75" s="195">
        <v>5</v>
      </c>
      <c r="F75" s="196">
        <v>20</v>
      </c>
      <c r="G75" s="195">
        <v>3</v>
      </c>
      <c r="H75" s="196">
        <v>23</v>
      </c>
      <c r="I75" s="195">
        <v>7</v>
      </c>
      <c r="J75" s="196">
        <v>28</v>
      </c>
      <c r="K75" s="195">
        <v>6</v>
      </c>
      <c r="L75" s="196">
        <v>20</v>
      </c>
      <c r="M75" s="195">
        <v>4</v>
      </c>
      <c r="N75" s="197">
        <f aca="true" t="shared" si="22" ref="N75:N82">AVERAGE(L75,J75,H75,F75,D75)</f>
        <v>23.6</v>
      </c>
      <c r="O75" s="198">
        <f aca="true" t="shared" si="23" ref="O75:O82">AVERAGE(M75,K75,I75,G75,E75)</f>
        <v>5</v>
      </c>
    </row>
    <row r="76" spans="1:15" ht="11.25" customHeight="1">
      <c r="A76" s="233"/>
      <c r="B76" s="192"/>
      <c r="C76" s="195" t="s">
        <v>5</v>
      </c>
      <c r="D76" s="196">
        <v>1</v>
      </c>
      <c r="E76" s="195">
        <v>1</v>
      </c>
      <c r="F76" s="196">
        <v>0</v>
      </c>
      <c r="G76" s="195">
        <v>1</v>
      </c>
      <c r="H76" s="196">
        <v>1</v>
      </c>
      <c r="I76" s="195">
        <v>0</v>
      </c>
      <c r="J76" s="196">
        <v>0</v>
      </c>
      <c r="K76" s="195">
        <v>1</v>
      </c>
      <c r="L76" s="196">
        <v>1</v>
      </c>
      <c r="M76" s="195">
        <v>1</v>
      </c>
      <c r="N76" s="197">
        <f t="shared" si="22"/>
        <v>0.6</v>
      </c>
      <c r="O76" s="198">
        <f t="shared" si="23"/>
        <v>0.8</v>
      </c>
    </row>
    <row r="77" spans="1:15" ht="11.25" customHeight="1">
      <c r="A77" s="191"/>
      <c r="B77" s="192"/>
      <c r="C77" s="195" t="s">
        <v>6</v>
      </c>
      <c r="D77" s="196">
        <v>0</v>
      </c>
      <c r="E77" s="195">
        <v>1</v>
      </c>
      <c r="F77" s="196">
        <v>0</v>
      </c>
      <c r="G77" s="195">
        <v>0</v>
      </c>
      <c r="H77" s="196">
        <v>0</v>
      </c>
      <c r="I77" s="195">
        <v>0</v>
      </c>
      <c r="J77" s="196">
        <v>0</v>
      </c>
      <c r="K77" s="195">
        <v>0</v>
      </c>
      <c r="L77" s="196">
        <v>0</v>
      </c>
      <c r="M77" s="195">
        <v>0</v>
      </c>
      <c r="N77" s="197">
        <f t="shared" si="22"/>
        <v>0</v>
      </c>
      <c r="O77" s="198">
        <f t="shared" si="23"/>
        <v>0.2</v>
      </c>
    </row>
    <row r="78" spans="1:15" ht="11.25" customHeight="1">
      <c r="A78" s="191"/>
      <c r="B78" s="192"/>
      <c r="C78" s="195" t="s">
        <v>7</v>
      </c>
      <c r="D78" s="196">
        <v>0</v>
      </c>
      <c r="E78" s="195">
        <v>1</v>
      </c>
      <c r="F78" s="196">
        <v>2</v>
      </c>
      <c r="G78" s="195">
        <v>0</v>
      </c>
      <c r="H78" s="196">
        <v>1</v>
      </c>
      <c r="I78" s="195">
        <v>0</v>
      </c>
      <c r="J78" s="196">
        <v>1</v>
      </c>
      <c r="K78" s="195">
        <v>0</v>
      </c>
      <c r="L78" s="196">
        <v>1</v>
      </c>
      <c r="M78" s="195">
        <v>0</v>
      </c>
      <c r="N78" s="197">
        <f t="shared" si="22"/>
        <v>1</v>
      </c>
      <c r="O78" s="198">
        <f t="shared" si="23"/>
        <v>0.2</v>
      </c>
    </row>
    <row r="79" spans="1:15" ht="11.25" customHeight="1">
      <c r="A79" s="191"/>
      <c r="B79" s="192"/>
      <c r="C79" s="195" t="s">
        <v>8</v>
      </c>
      <c r="D79" s="196">
        <v>0</v>
      </c>
      <c r="E79" s="195">
        <v>0</v>
      </c>
      <c r="F79" s="196">
        <v>0</v>
      </c>
      <c r="G79" s="195">
        <v>0</v>
      </c>
      <c r="H79" s="196">
        <v>0</v>
      </c>
      <c r="I79" s="195">
        <v>1</v>
      </c>
      <c r="J79" s="196">
        <v>0</v>
      </c>
      <c r="K79" s="195">
        <v>0</v>
      </c>
      <c r="L79" s="196">
        <v>0</v>
      </c>
      <c r="M79" s="195">
        <v>1</v>
      </c>
      <c r="N79" s="197">
        <f t="shared" si="22"/>
        <v>0</v>
      </c>
      <c r="O79" s="198">
        <f t="shared" si="23"/>
        <v>0.4</v>
      </c>
    </row>
    <row r="80" spans="1:15" ht="11.25" customHeight="1">
      <c r="A80" s="191"/>
      <c r="B80" s="192"/>
      <c r="C80" s="195" t="s">
        <v>9</v>
      </c>
      <c r="D80" s="196">
        <v>0</v>
      </c>
      <c r="E80" s="195">
        <v>0</v>
      </c>
      <c r="F80" s="196">
        <v>1</v>
      </c>
      <c r="G80" s="195">
        <v>0</v>
      </c>
      <c r="H80" s="196">
        <v>0</v>
      </c>
      <c r="I80" s="195">
        <v>0</v>
      </c>
      <c r="J80" s="196">
        <v>0</v>
      </c>
      <c r="K80" s="195">
        <v>1</v>
      </c>
      <c r="L80" s="196">
        <v>2</v>
      </c>
      <c r="M80" s="195">
        <v>0</v>
      </c>
      <c r="N80" s="197">
        <f t="shared" si="22"/>
        <v>0.6</v>
      </c>
      <c r="O80" s="198">
        <f t="shared" si="23"/>
        <v>0.2</v>
      </c>
    </row>
    <row r="81" spans="1:15" ht="11.25" customHeight="1">
      <c r="A81" s="191"/>
      <c r="B81" s="192"/>
      <c r="C81" s="195" t="s">
        <v>22</v>
      </c>
      <c r="D81" s="196">
        <v>0</v>
      </c>
      <c r="E81" s="195">
        <v>1</v>
      </c>
      <c r="F81" s="196">
        <v>1</v>
      </c>
      <c r="G81" s="195">
        <v>1</v>
      </c>
      <c r="H81" s="196">
        <v>1</v>
      </c>
      <c r="I81" s="195">
        <v>1</v>
      </c>
      <c r="J81" s="196">
        <v>0</v>
      </c>
      <c r="K81" s="195">
        <v>0</v>
      </c>
      <c r="L81" s="196">
        <v>1</v>
      </c>
      <c r="M81" s="195">
        <v>0</v>
      </c>
      <c r="N81" s="197">
        <f t="shared" si="22"/>
        <v>0.6</v>
      </c>
      <c r="O81" s="198">
        <f t="shared" si="23"/>
        <v>0.6</v>
      </c>
    </row>
    <row r="82" spans="1:15" ht="11.25" customHeight="1">
      <c r="A82" s="191"/>
      <c r="B82" s="192"/>
      <c r="C82" s="194" t="s">
        <v>10</v>
      </c>
      <c r="D82" s="200">
        <f aca="true" t="shared" si="24" ref="D82:M82">SUM(D75:D81)</f>
        <v>28</v>
      </c>
      <c r="E82" s="194">
        <f t="shared" si="24"/>
        <v>9</v>
      </c>
      <c r="F82" s="200">
        <f t="shared" si="24"/>
        <v>24</v>
      </c>
      <c r="G82" s="194">
        <f t="shared" si="24"/>
        <v>5</v>
      </c>
      <c r="H82" s="200">
        <f t="shared" si="24"/>
        <v>26</v>
      </c>
      <c r="I82" s="194">
        <f t="shared" si="24"/>
        <v>9</v>
      </c>
      <c r="J82" s="200">
        <f t="shared" si="24"/>
        <v>29</v>
      </c>
      <c r="K82" s="194">
        <f t="shared" si="24"/>
        <v>8</v>
      </c>
      <c r="L82" s="200">
        <f t="shared" si="24"/>
        <v>25</v>
      </c>
      <c r="M82" s="194">
        <f t="shared" si="24"/>
        <v>6</v>
      </c>
      <c r="N82" s="201">
        <f t="shared" si="22"/>
        <v>26.4</v>
      </c>
      <c r="O82" s="202">
        <f t="shared" si="23"/>
        <v>7.4</v>
      </c>
    </row>
    <row r="83" spans="1:15" ht="11.25" customHeight="1">
      <c r="A83" s="191"/>
      <c r="B83" s="192"/>
      <c r="C83" s="195"/>
      <c r="D83" s="196"/>
      <c r="E83" s="195"/>
      <c r="F83" s="196"/>
      <c r="G83" s="195"/>
      <c r="H83" s="196"/>
      <c r="I83" s="195"/>
      <c r="J83" s="196"/>
      <c r="K83" s="195"/>
      <c r="L83" s="196"/>
      <c r="M83" s="195"/>
      <c r="N83" s="197"/>
      <c r="O83" s="198"/>
    </row>
    <row r="84" spans="1:15" ht="11.25">
      <c r="A84" s="191" t="s">
        <v>66</v>
      </c>
      <c r="B84" s="192">
        <v>1963</v>
      </c>
      <c r="C84" s="195" t="s">
        <v>4</v>
      </c>
      <c r="D84" s="196">
        <v>62</v>
      </c>
      <c r="E84" s="195">
        <v>7</v>
      </c>
      <c r="F84" s="196">
        <v>60</v>
      </c>
      <c r="G84" s="195">
        <v>4</v>
      </c>
      <c r="H84" s="196">
        <v>52</v>
      </c>
      <c r="I84" s="195">
        <v>5</v>
      </c>
      <c r="J84" s="196">
        <v>57</v>
      </c>
      <c r="K84" s="195">
        <v>9</v>
      </c>
      <c r="L84" s="196">
        <v>63</v>
      </c>
      <c r="M84" s="195">
        <v>13</v>
      </c>
      <c r="N84" s="197">
        <f aca="true" t="shared" si="25" ref="N84:N90">AVERAGE(L84,J84,H84,F84,D84)</f>
        <v>58.8</v>
      </c>
      <c r="O84" s="198">
        <f aca="true" t="shared" si="26" ref="O84:O90">AVERAGE(M84,K84,I84,G84,E84)</f>
        <v>7.6</v>
      </c>
    </row>
    <row r="85" spans="1:15" ht="11.25" customHeight="1">
      <c r="A85" s="191"/>
      <c r="B85" s="192"/>
      <c r="C85" s="195" t="s">
        <v>5</v>
      </c>
      <c r="D85" s="196">
        <v>3</v>
      </c>
      <c r="E85" s="195">
        <v>2</v>
      </c>
      <c r="F85" s="196">
        <v>4</v>
      </c>
      <c r="G85" s="195">
        <v>3</v>
      </c>
      <c r="H85" s="196">
        <v>3</v>
      </c>
      <c r="I85" s="195">
        <v>1</v>
      </c>
      <c r="J85" s="196">
        <v>2</v>
      </c>
      <c r="K85" s="195">
        <v>1</v>
      </c>
      <c r="L85" s="196">
        <v>3</v>
      </c>
      <c r="M85" s="195">
        <v>1</v>
      </c>
      <c r="N85" s="197">
        <f t="shared" si="25"/>
        <v>3</v>
      </c>
      <c r="O85" s="198">
        <f t="shared" si="26"/>
        <v>1.6</v>
      </c>
    </row>
    <row r="86" spans="1:15" ht="11.25" customHeight="1">
      <c r="A86" s="191"/>
      <c r="B86" s="192"/>
      <c r="C86" s="195" t="s">
        <v>6</v>
      </c>
      <c r="D86" s="196">
        <v>1</v>
      </c>
      <c r="E86" s="195">
        <v>0</v>
      </c>
      <c r="F86" s="196">
        <v>0</v>
      </c>
      <c r="G86" s="195">
        <v>0</v>
      </c>
      <c r="H86" s="196">
        <v>0</v>
      </c>
      <c r="I86" s="195">
        <v>0</v>
      </c>
      <c r="J86" s="196">
        <v>2</v>
      </c>
      <c r="K86" s="195">
        <v>0</v>
      </c>
      <c r="L86" s="196">
        <v>2</v>
      </c>
      <c r="M86" s="195">
        <v>0</v>
      </c>
      <c r="N86" s="197">
        <f t="shared" si="25"/>
        <v>1</v>
      </c>
      <c r="O86" s="198">
        <f t="shared" si="26"/>
        <v>0</v>
      </c>
    </row>
    <row r="87" spans="1:15" ht="11.25" customHeight="1">
      <c r="A87" s="191"/>
      <c r="B87" s="192"/>
      <c r="C87" s="195" t="s">
        <v>7</v>
      </c>
      <c r="D87" s="196">
        <v>6</v>
      </c>
      <c r="E87" s="195">
        <v>1</v>
      </c>
      <c r="F87" s="196">
        <v>5</v>
      </c>
      <c r="G87" s="195">
        <v>2</v>
      </c>
      <c r="H87" s="196">
        <v>5</v>
      </c>
      <c r="I87" s="195">
        <v>1</v>
      </c>
      <c r="J87" s="196">
        <v>3</v>
      </c>
      <c r="K87" s="195">
        <v>0</v>
      </c>
      <c r="L87" s="196">
        <v>3</v>
      </c>
      <c r="M87" s="195">
        <v>1</v>
      </c>
      <c r="N87" s="197">
        <f t="shared" si="25"/>
        <v>4.4</v>
      </c>
      <c r="O87" s="198">
        <f t="shared" si="26"/>
        <v>1</v>
      </c>
    </row>
    <row r="88" spans="1:15" ht="11.25" customHeight="1">
      <c r="A88" s="191"/>
      <c r="B88" s="192"/>
      <c r="C88" s="195" t="s">
        <v>8</v>
      </c>
      <c r="D88" s="196">
        <v>1</v>
      </c>
      <c r="E88" s="195">
        <v>1</v>
      </c>
      <c r="F88" s="196">
        <v>0</v>
      </c>
      <c r="G88" s="195">
        <v>1</v>
      </c>
      <c r="H88" s="196">
        <v>0</v>
      </c>
      <c r="I88" s="195">
        <v>0</v>
      </c>
      <c r="J88" s="196">
        <v>0</v>
      </c>
      <c r="K88" s="195">
        <v>0</v>
      </c>
      <c r="L88" s="196">
        <v>0</v>
      </c>
      <c r="M88" s="195">
        <v>0</v>
      </c>
      <c r="N88" s="197">
        <f t="shared" si="25"/>
        <v>0.2</v>
      </c>
      <c r="O88" s="198">
        <f t="shared" si="26"/>
        <v>0.4</v>
      </c>
    </row>
    <row r="89" spans="1:15" ht="11.25" customHeight="1">
      <c r="A89" s="191"/>
      <c r="B89" s="192"/>
      <c r="C89" s="195" t="s">
        <v>9</v>
      </c>
      <c r="D89" s="196">
        <v>16</v>
      </c>
      <c r="E89" s="195">
        <v>4</v>
      </c>
      <c r="F89" s="196">
        <v>30</v>
      </c>
      <c r="G89" s="195">
        <v>6</v>
      </c>
      <c r="H89" s="196">
        <v>17</v>
      </c>
      <c r="I89" s="195">
        <v>4</v>
      </c>
      <c r="J89" s="196">
        <v>7</v>
      </c>
      <c r="K89" s="195">
        <v>2</v>
      </c>
      <c r="L89" s="196">
        <v>9</v>
      </c>
      <c r="M89" s="195">
        <v>2</v>
      </c>
      <c r="N89" s="197">
        <f t="shared" si="25"/>
        <v>15.8</v>
      </c>
      <c r="O89" s="198">
        <f t="shared" si="26"/>
        <v>3.6</v>
      </c>
    </row>
    <row r="90" spans="1:15" ht="11.25" customHeight="1">
      <c r="A90" s="191"/>
      <c r="B90" s="192"/>
      <c r="C90" s="195" t="s">
        <v>22</v>
      </c>
      <c r="D90" s="196">
        <v>1</v>
      </c>
      <c r="E90" s="195">
        <v>0</v>
      </c>
      <c r="F90" s="196">
        <v>1</v>
      </c>
      <c r="G90" s="195">
        <v>0</v>
      </c>
      <c r="H90" s="196">
        <v>1</v>
      </c>
      <c r="I90" s="195">
        <v>0</v>
      </c>
      <c r="J90" s="196">
        <v>1</v>
      </c>
      <c r="K90" s="195">
        <v>0</v>
      </c>
      <c r="L90" s="196">
        <v>2</v>
      </c>
      <c r="M90" s="195">
        <v>0</v>
      </c>
      <c r="N90" s="197">
        <f t="shared" si="25"/>
        <v>1.2</v>
      </c>
      <c r="O90" s="198">
        <f t="shared" si="26"/>
        <v>0</v>
      </c>
    </row>
    <row r="91" spans="1:15" ht="11.25" customHeight="1">
      <c r="A91" s="191"/>
      <c r="B91" s="192"/>
      <c r="C91" s="194" t="s">
        <v>10</v>
      </c>
      <c r="D91" s="200">
        <f aca="true" t="shared" si="27" ref="D91:M91">SUM(D84:D90)</f>
        <v>90</v>
      </c>
      <c r="E91" s="194">
        <f t="shared" si="27"/>
        <v>15</v>
      </c>
      <c r="F91" s="200">
        <f t="shared" si="27"/>
        <v>100</v>
      </c>
      <c r="G91" s="194">
        <f t="shared" si="27"/>
        <v>16</v>
      </c>
      <c r="H91" s="200">
        <f t="shared" si="27"/>
        <v>78</v>
      </c>
      <c r="I91" s="194">
        <f t="shared" si="27"/>
        <v>11</v>
      </c>
      <c r="J91" s="200">
        <f t="shared" si="27"/>
        <v>72</v>
      </c>
      <c r="K91" s="194">
        <f t="shared" si="27"/>
        <v>12</v>
      </c>
      <c r="L91" s="200">
        <f t="shared" si="27"/>
        <v>82</v>
      </c>
      <c r="M91" s="194">
        <f t="shared" si="27"/>
        <v>17</v>
      </c>
      <c r="N91" s="201">
        <f>(H91+J91+L91+D91+F91)/5</f>
        <v>84.4</v>
      </c>
      <c r="O91" s="202">
        <f>(I91+K91+M91+E91+G91)/5</f>
        <v>14.2</v>
      </c>
    </row>
    <row r="92" spans="1:15" ht="11.25" customHeight="1">
      <c r="A92" s="191"/>
      <c r="B92" s="192"/>
      <c r="C92" s="194"/>
      <c r="D92" s="200"/>
      <c r="E92" s="194"/>
      <c r="F92" s="200"/>
      <c r="G92" s="194"/>
      <c r="H92" s="200"/>
      <c r="I92" s="194"/>
      <c r="J92" s="200"/>
      <c r="K92" s="194"/>
      <c r="L92" s="200"/>
      <c r="M92" s="194"/>
      <c r="N92" s="201"/>
      <c r="O92" s="202"/>
    </row>
    <row r="93" spans="1:15" ht="11.25">
      <c r="A93" s="228" t="s">
        <v>218</v>
      </c>
      <c r="B93" s="192">
        <v>1963</v>
      </c>
      <c r="C93" s="195" t="s">
        <v>4</v>
      </c>
      <c r="D93" s="196">
        <v>50</v>
      </c>
      <c r="E93" s="195">
        <v>23</v>
      </c>
      <c r="F93" s="196">
        <v>69</v>
      </c>
      <c r="G93" s="195">
        <v>22</v>
      </c>
      <c r="H93" s="196">
        <v>76</v>
      </c>
      <c r="I93" s="195">
        <v>24</v>
      </c>
      <c r="J93" s="196">
        <v>55</v>
      </c>
      <c r="K93" s="195">
        <v>16</v>
      </c>
      <c r="L93" s="196">
        <v>75</v>
      </c>
      <c r="M93" s="195">
        <v>15</v>
      </c>
      <c r="N93" s="197">
        <f aca="true" t="shared" si="28" ref="N93:N99">AVERAGE(L93,J93,H93,F93,D93)</f>
        <v>65</v>
      </c>
      <c r="O93" s="198">
        <f aca="true" t="shared" si="29" ref="O93:O99">AVERAGE(M93,K93,I93,G93,E93)</f>
        <v>20</v>
      </c>
    </row>
    <row r="94" spans="1:15" ht="11.25" customHeight="1">
      <c r="A94" s="229"/>
      <c r="B94" s="192"/>
      <c r="C94" s="195" t="s">
        <v>5</v>
      </c>
      <c r="D94" s="196">
        <v>1</v>
      </c>
      <c r="E94" s="195">
        <v>1</v>
      </c>
      <c r="F94" s="196">
        <v>2</v>
      </c>
      <c r="G94" s="195">
        <v>3</v>
      </c>
      <c r="H94" s="196">
        <v>2</v>
      </c>
      <c r="I94" s="195">
        <v>3</v>
      </c>
      <c r="J94" s="196">
        <v>3</v>
      </c>
      <c r="K94" s="195">
        <v>4</v>
      </c>
      <c r="L94" s="196">
        <v>4</v>
      </c>
      <c r="M94" s="195">
        <v>4</v>
      </c>
      <c r="N94" s="197">
        <f t="shared" si="28"/>
        <v>2.4</v>
      </c>
      <c r="O94" s="198">
        <f t="shared" si="29"/>
        <v>3</v>
      </c>
    </row>
    <row r="95" spans="1:15" ht="11.25" customHeight="1">
      <c r="A95" s="191"/>
      <c r="B95" s="192"/>
      <c r="C95" s="195" t="s">
        <v>6</v>
      </c>
      <c r="D95" s="196">
        <v>0</v>
      </c>
      <c r="E95" s="195">
        <v>0</v>
      </c>
      <c r="F95" s="196">
        <v>0</v>
      </c>
      <c r="G95" s="195">
        <v>0</v>
      </c>
      <c r="H95" s="196">
        <v>1</v>
      </c>
      <c r="I95" s="195">
        <v>0</v>
      </c>
      <c r="J95" s="196">
        <v>2</v>
      </c>
      <c r="K95" s="195">
        <v>0</v>
      </c>
      <c r="L95" s="196">
        <v>1</v>
      </c>
      <c r="M95" s="195">
        <v>1</v>
      </c>
      <c r="N95" s="197">
        <f t="shared" si="28"/>
        <v>0.8</v>
      </c>
      <c r="O95" s="198">
        <f t="shared" si="29"/>
        <v>0.2</v>
      </c>
    </row>
    <row r="96" spans="1:15" ht="11.25" customHeight="1">
      <c r="A96" s="191"/>
      <c r="B96" s="192"/>
      <c r="C96" s="195" t="s">
        <v>7</v>
      </c>
      <c r="D96" s="196">
        <v>1</v>
      </c>
      <c r="E96" s="195">
        <v>0</v>
      </c>
      <c r="F96" s="196">
        <v>0</v>
      </c>
      <c r="G96" s="195">
        <v>0</v>
      </c>
      <c r="H96" s="196">
        <v>2</v>
      </c>
      <c r="I96" s="195">
        <v>0</v>
      </c>
      <c r="J96" s="196">
        <v>0</v>
      </c>
      <c r="K96" s="195">
        <v>0</v>
      </c>
      <c r="L96" s="196">
        <v>0</v>
      </c>
      <c r="M96" s="195">
        <v>2</v>
      </c>
      <c r="N96" s="197">
        <f t="shared" si="28"/>
        <v>0.6</v>
      </c>
      <c r="O96" s="198">
        <f t="shared" si="29"/>
        <v>0.4</v>
      </c>
    </row>
    <row r="97" spans="1:15" ht="11.25" customHeight="1">
      <c r="A97" s="191"/>
      <c r="B97" s="192"/>
      <c r="C97" s="195" t="s">
        <v>8</v>
      </c>
      <c r="D97" s="196">
        <v>0</v>
      </c>
      <c r="E97" s="195">
        <v>0</v>
      </c>
      <c r="F97" s="196">
        <v>0</v>
      </c>
      <c r="G97" s="195">
        <v>0</v>
      </c>
      <c r="H97" s="196">
        <v>1</v>
      </c>
      <c r="I97" s="195">
        <v>0</v>
      </c>
      <c r="J97" s="196">
        <v>1</v>
      </c>
      <c r="K97" s="195">
        <v>0</v>
      </c>
      <c r="L97" s="196">
        <v>2</v>
      </c>
      <c r="M97" s="195">
        <v>0</v>
      </c>
      <c r="N97" s="197">
        <f t="shared" si="28"/>
        <v>0.8</v>
      </c>
      <c r="O97" s="198">
        <f t="shared" si="29"/>
        <v>0</v>
      </c>
    </row>
    <row r="98" spans="1:15" ht="11.25" customHeight="1">
      <c r="A98" s="191"/>
      <c r="B98" s="192"/>
      <c r="C98" s="195" t="s">
        <v>9</v>
      </c>
      <c r="D98" s="196">
        <v>1</v>
      </c>
      <c r="E98" s="195">
        <v>2</v>
      </c>
      <c r="F98" s="196">
        <v>3</v>
      </c>
      <c r="G98" s="195">
        <v>2</v>
      </c>
      <c r="H98" s="196">
        <v>4</v>
      </c>
      <c r="I98" s="195">
        <v>1</v>
      </c>
      <c r="J98" s="196">
        <v>5</v>
      </c>
      <c r="K98" s="195">
        <v>0</v>
      </c>
      <c r="L98" s="196">
        <v>4</v>
      </c>
      <c r="M98" s="195">
        <v>0</v>
      </c>
      <c r="N98" s="197">
        <f t="shared" si="28"/>
        <v>3.4</v>
      </c>
      <c r="O98" s="198">
        <f t="shared" si="29"/>
        <v>1</v>
      </c>
    </row>
    <row r="99" spans="1:15" ht="11.25" customHeight="1">
      <c r="A99" s="191"/>
      <c r="B99" s="192"/>
      <c r="C99" s="195" t="s">
        <v>22</v>
      </c>
      <c r="D99" s="196">
        <v>2</v>
      </c>
      <c r="E99" s="195">
        <v>1</v>
      </c>
      <c r="F99" s="196">
        <v>1</v>
      </c>
      <c r="G99" s="195">
        <v>0</v>
      </c>
      <c r="H99" s="196">
        <v>1</v>
      </c>
      <c r="I99" s="195">
        <v>0</v>
      </c>
      <c r="J99" s="196">
        <v>0</v>
      </c>
      <c r="K99" s="195">
        <v>1</v>
      </c>
      <c r="L99" s="196">
        <v>0</v>
      </c>
      <c r="M99" s="195">
        <v>2</v>
      </c>
      <c r="N99" s="197">
        <f t="shared" si="28"/>
        <v>0.8</v>
      </c>
      <c r="O99" s="198">
        <f t="shared" si="29"/>
        <v>0.8</v>
      </c>
    </row>
    <row r="100" spans="1:15" ht="11.25" customHeight="1">
      <c r="A100" s="191"/>
      <c r="B100" s="192"/>
      <c r="C100" s="194" t="s">
        <v>10</v>
      </c>
      <c r="D100" s="200">
        <f aca="true" t="shared" si="30" ref="D100:M100">SUM(D93:D99)</f>
        <v>55</v>
      </c>
      <c r="E100" s="194">
        <f t="shared" si="30"/>
        <v>27</v>
      </c>
      <c r="F100" s="200">
        <f t="shared" si="30"/>
        <v>75</v>
      </c>
      <c r="G100" s="194">
        <f t="shared" si="30"/>
        <v>27</v>
      </c>
      <c r="H100" s="200">
        <f t="shared" si="30"/>
        <v>87</v>
      </c>
      <c r="I100" s="194">
        <f t="shared" si="30"/>
        <v>28</v>
      </c>
      <c r="J100" s="200">
        <f t="shared" si="30"/>
        <v>66</v>
      </c>
      <c r="K100" s="194">
        <f t="shared" si="30"/>
        <v>21</v>
      </c>
      <c r="L100" s="200">
        <f t="shared" si="30"/>
        <v>86</v>
      </c>
      <c r="M100" s="194">
        <f t="shared" si="30"/>
        <v>24</v>
      </c>
      <c r="N100" s="201">
        <f>(H100+J100+L100+D100+F100)/5</f>
        <v>73.8</v>
      </c>
      <c r="O100" s="202">
        <f>(I100+K100+M100+E100+G100)/5</f>
        <v>25.4</v>
      </c>
    </row>
    <row r="101" spans="1:15" ht="11.25" customHeight="1">
      <c r="A101" s="191"/>
      <c r="B101" s="192"/>
      <c r="C101" s="195"/>
      <c r="D101" s="196"/>
      <c r="E101" s="195"/>
      <c r="F101" s="196"/>
      <c r="G101" s="195"/>
      <c r="H101" s="196"/>
      <c r="I101" s="195"/>
      <c r="J101" s="196"/>
      <c r="K101" s="195"/>
      <c r="L101" s="196"/>
      <c r="M101" s="195"/>
      <c r="N101" s="197"/>
      <c r="O101" s="198"/>
    </row>
    <row r="102" spans="1:15" ht="11.25">
      <c r="A102" s="228" t="s">
        <v>79</v>
      </c>
      <c r="B102" s="192">
        <v>1963</v>
      </c>
      <c r="C102" s="195" t="s">
        <v>4</v>
      </c>
      <c r="D102" s="196">
        <v>24</v>
      </c>
      <c r="E102" s="195">
        <v>2</v>
      </c>
      <c r="F102" s="196">
        <v>25</v>
      </c>
      <c r="G102" s="195">
        <v>2</v>
      </c>
      <c r="H102" s="196">
        <v>25</v>
      </c>
      <c r="I102" s="195">
        <v>3</v>
      </c>
      <c r="J102" s="196">
        <v>31</v>
      </c>
      <c r="K102" s="195">
        <v>7</v>
      </c>
      <c r="L102" s="196">
        <v>39</v>
      </c>
      <c r="M102" s="195">
        <v>8</v>
      </c>
      <c r="N102" s="197">
        <f aca="true" t="shared" si="31" ref="N102:N108">AVERAGE(L102,J102,H102,F102,D102)</f>
        <v>28.8</v>
      </c>
      <c r="O102" s="198">
        <f aca="true" t="shared" si="32" ref="O102:O108">AVERAGE(M102,K102,I102,G102,E102)</f>
        <v>4.4</v>
      </c>
    </row>
    <row r="103" spans="1:15" ht="11.25" customHeight="1">
      <c r="A103" s="229"/>
      <c r="B103" s="192"/>
      <c r="C103" s="195" t="s">
        <v>5</v>
      </c>
      <c r="D103" s="196">
        <v>5</v>
      </c>
      <c r="E103" s="195">
        <v>0</v>
      </c>
      <c r="F103" s="196">
        <v>2</v>
      </c>
      <c r="G103" s="195">
        <v>0</v>
      </c>
      <c r="H103" s="196">
        <v>0</v>
      </c>
      <c r="I103" s="195">
        <v>0</v>
      </c>
      <c r="J103" s="196">
        <v>1</v>
      </c>
      <c r="K103" s="195">
        <v>0</v>
      </c>
      <c r="L103" s="196">
        <v>1</v>
      </c>
      <c r="M103" s="195">
        <v>0</v>
      </c>
      <c r="N103" s="197">
        <f t="shared" si="31"/>
        <v>1.8</v>
      </c>
      <c r="O103" s="198">
        <f t="shared" si="32"/>
        <v>0</v>
      </c>
    </row>
    <row r="104" spans="1:15" ht="11.25" customHeight="1">
      <c r="A104" s="191"/>
      <c r="B104" s="192"/>
      <c r="C104" s="195" t="s">
        <v>6</v>
      </c>
      <c r="D104" s="196">
        <v>0</v>
      </c>
      <c r="E104" s="195">
        <v>0</v>
      </c>
      <c r="F104" s="196">
        <v>0</v>
      </c>
      <c r="G104" s="195">
        <v>0</v>
      </c>
      <c r="H104" s="196">
        <v>0</v>
      </c>
      <c r="I104" s="195">
        <v>0</v>
      </c>
      <c r="J104" s="196">
        <v>0</v>
      </c>
      <c r="K104" s="195">
        <v>0</v>
      </c>
      <c r="L104" s="196">
        <v>1</v>
      </c>
      <c r="M104" s="195">
        <v>0</v>
      </c>
      <c r="N104" s="197">
        <f t="shared" si="31"/>
        <v>0.2</v>
      </c>
      <c r="O104" s="198">
        <f t="shared" si="32"/>
        <v>0</v>
      </c>
    </row>
    <row r="105" spans="1:15" ht="11.25" customHeight="1">
      <c r="A105" s="191"/>
      <c r="B105" s="192"/>
      <c r="C105" s="195" t="s">
        <v>7</v>
      </c>
      <c r="D105" s="196">
        <v>0</v>
      </c>
      <c r="E105" s="195">
        <v>1</v>
      </c>
      <c r="F105" s="196">
        <v>0</v>
      </c>
      <c r="G105" s="195">
        <v>0</v>
      </c>
      <c r="H105" s="196">
        <v>0</v>
      </c>
      <c r="I105" s="195">
        <v>0</v>
      </c>
      <c r="J105" s="196">
        <v>1</v>
      </c>
      <c r="K105" s="195">
        <v>0</v>
      </c>
      <c r="L105" s="196">
        <v>1</v>
      </c>
      <c r="M105" s="195">
        <v>0</v>
      </c>
      <c r="N105" s="197">
        <f t="shared" si="31"/>
        <v>0.4</v>
      </c>
      <c r="O105" s="198">
        <f t="shared" si="32"/>
        <v>0.2</v>
      </c>
    </row>
    <row r="106" spans="1:15" ht="11.25" customHeight="1">
      <c r="A106" s="191"/>
      <c r="B106" s="192"/>
      <c r="C106" s="195" t="s">
        <v>8</v>
      </c>
      <c r="D106" s="196">
        <v>0</v>
      </c>
      <c r="E106" s="195">
        <v>0</v>
      </c>
      <c r="F106" s="196">
        <v>0</v>
      </c>
      <c r="G106" s="195">
        <v>0</v>
      </c>
      <c r="H106" s="196">
        <v>0</v>
      </c>
      <c r="I106" s="195">
        <v>0</v>
      </c>
      <c r="J106" s="196">
        <v>0</v>
      </c>
      <c r="K106" s="195">
        <v>0</v>
      </c>
      <c r="L106" s="196">
        <v>0</v>
      </c>
      <c r="M106" s="195">
        <v>0</v>
      </c>
      <c r="N106" s="197">
        <f t="shared" si="31"/>
        <v>0</v>
      </c>
      <c r="O106" s="198">
        <f t="shared" si="32"/>
        <v>0</v>
      </c>
    </row>
    <row r="107" spans="1:15" ht="11.25" customHeight="1">
      <c r="A107" s="191"/>
      <c r="B107" s="192"/>
      <c r="C107" s="195" t="s">
        <v>9</v>
      </c>
      <c r="D107" s="196">
        <v>5</v>
      </c>
      <c r="E107" s="195">
        <v>1</v>
      </c>
      <c r="F107" s="196">
        <v>9</v>
      </c>
      <c r="G107" s="195">
        <v>0</v>
      </c>
      <c r="H107" s="196">
        <v>11</v>
      </c>
      <c r="I107" s="195">
        <v>0</v>
      </c>
      <c r="J107" s="196">
        <v>11</v>
      </c>
      <c r="K107" s="195">
        <v>0</v>
      </c>
      <c r="L107" s="196">
        <v>5</v>
      </c>
      <c r="M107" s="195">
        <v>0</v>
      </c>
      <c r="N107" s="197">
        <f t="shared" si="31"/>
        <v>8.2</v>
      </c>
      <c r="O107" s="198">
        <f t="shared" si="32"/>
        <v>0.2</v>
      </c>
    </row>
    <row r="108" spans="1:15" ht="11.25" customHeight="1">
      <c r="A108" s="191"/>
      <c r="B108" s="192"/>
      <c r="C108" s="195" t="s">
        <v>22</v>
      </c>
      <c r="D108" s="196">
        <v>0</v>
      </c>
      <c r="E108" s="195">
        <v>0</v>
      </c>
      <c r="F108" s="196">
        <v>1</v>
      </c>
      <c r="G108" s="195">
        <v>0</v>
      </c>
      <c r="H108" s="196">
        <v>2</v>
      </c>
      <c r="I108" s="195">
        <v>0</v>
      </c>
      <c r="J108" s="196">
        <v>0</v>
      </c>
      <c r="K108" s="195">
        <v>0</v>
      </c>
      <c r="L108" s="196">
        <v>0</v>
      </c>
      <c r="M108" s="195">
        <v>0</v>
      </c>
      <c r="N108" s="197">
        <f t="shared" si="31"/>
        <v>0.6</v>
      </c>
      <c r="O108" s="198">
        <f t="shared" si="32"/>
        <v>0</v>
      </c>
    </row>
    <row r="109" spans="1:15" ht="11.25" customHeight="1">
      <c r="A109" s="191"/>
      <c r="B109" s="192"/>
      <c r="C109" s="194" t="s">
        <v>10</v>
      </c>
      <c r="D109" s="200">
        <f aca="true" t="shared" si="33" ref="D109:M109">SUM(D102:D108)</f>
        <v>34</v>
      </c>
      <c r="E109" s="194">
        <f t="shared" si="33"/>
        <v>4</v>
      </c>
      <c r="F109" s="200">
        <f t="shared" si="33"/>
        <v>37</v>
      </c>
      <c r="G109" s="194">
        <f t="shared" si="33"/>
        <v>2</v>
      </c>
      <c r="H109" s="200">
        <f t="shared" si="33"/>
        <v>38</v>
      </c>
      <c r="I109" s="194">
        <f t="shared" si="33"/>
        <v>3</v>
      </c>
      <c r="J109" s="200">
        <f t="shared" si="33"/>
        <v>44</v>
      </c>
      <c r="K109" s="194">
        <f t="shared" si="33"/>
        <v>7</v>
      </c>
      <c r="L109" s="200">
        <f t="shared" si="33"/>
        <v>47</v>
      </c>
      <c r="M109" s="194">
        <f t="shared" si="33"/>
        <v>8</v>
      </c>
      <c r="N109" s="201">
        <f>(H109+J109+L109+D109+F109)/5</f>
        <v>40</v>
      </c>
      <c r="O109" s="202">
        <f>(I109+K109+M109+E109+G109)/5</f>
        <v>4.8</v>
      </c>
    </row>
    <row r="110" spans="1:15" ht="11.25" customHeight="1">
      <c r="A110" s="191"/>
      <c r="B110" s="192"/>
      <c r="C110" s="195"/>
      <c r="D110" s="196"/>
      <c r="E110" s="195"/>
      <c r="F110" s="196"/>
      <c r="G110" s="195"/>
      <c r="H110" s="196"/>
      <c r="I110" s="195"/>
      <c r="J110" s="196"/>
      <c r="K110" s="195"/>
      <c r="L110" s="196"/>
      <c r="M110" s="195"/>
      <c r="N110" s="197"/>
      <c r="O110" s="198"/>
    </row>
    <row r="111" spans="1:15" ht="11.25">
      <c r="A111" s="228" t="s">
        <v>85</v>
      </c>
      <c r="B111" s="192">
        <v>1972</v>
      </c>
      <c r="C111" s="195" t="s">
        <v>4</v>
      </c>
      <c r="D111" s="196">
        <v>5</v>
      </c>
      <c r="E111" s="195">
        <v>3</v>
      </c>
      <c r="F111" s="196">
        <v>2</v>
      </c>
      <c r="G111" s="195">
        <v>5</v>
      </c>
      <c r="H111" s="196">
        <v>3</v>
      </c>
      <c r="I111" s="195">
        <v>4</v>
      </c>
      <c r="J111" s="196">
        <v>3</v>
      </c>
      <c r="K111" s="195">
        <v>2</v>
      </c>
      <c r="L111" s="196">
        <v>2</v>
      </c>
      <c r="M111" s="195">
        <v>1</v>
      </c>
      <c r="N111" s="197">
        <f aca="true" t="shared" si="34" ref="N111:N117">AVERAGE(L111,J111,H111,F111,D111)</f>
        <v>3</v>
      </c>
      <c r="O111" s="198">
        <f aca="true" t="shared" si="35" ref="O111:O117">AVERAGE(M111,K111,I111,G111,E111)</f>
        <v>3</v>
      </c>
    </row>
    <row r="112" spans="1:15" ht="11.25" customHeight="1">
      <c r="A112" s="229"/>
      <c r="B112" s="192"/>
      <c r="C112" s="195" t="s">
        <v>5</v>
      </c>
      <c r="D112" s="196">
        <v>0</v>
      </c>
      <c r="E112" s="195">
        <v>0</v>
      </c>
      <c r="F112" s="196">
        <v>0</v>
      </c>
      <c r="G112" s="195">
        <v>0</v>
      </c>
      <c r="H112" s="196">
        <v>0</v>
      </c>
      <c r="I112" s="195">
        <v>0</v>
      </c>
      <c r="J112" s="196">
        <v>0</v>
      </c>
      <c r="K112" s="195">
        <v>1</v>
      </c>
      <c r="L112" s="196">
        <v>0</v>
      </c>
      <c r="M112" s="195">
        <v>1</v>
      </c>
      <c r="N112" s="197">
        <f t="shared" si="34"/>
        <v>0</v>
      </c>
      <c r="O112" s="198">
        <f t="shared" si="35"/>
        <v>0.4</v>
      </c>
    </row>
    <row r="113" spans="1:15" ht="11.25" customHeight="1">
      <c r="A113" s="191"/>
      <c r="B113" s="192"/>
      <c r="C113" s="195" t="s">
        <v>6</v>
      </c>
      <c r="D113" s="196">
        <v>0</v>
      </c>
      <c r="E113" s="195">
        <v>0</v>
      </c>
      <c r="F113" s="196">
        <v>1</v>
      </c>
      <c r="G113" s="195">
        <v>0</v>
      </c>
      <c r="H113" s="196">
        <v>1</v>
      </c>
      <c r="I113" s="195">
        <v>0</v>
      </c>
      <c r="J113" s="196">
        <v>1</v>
      </c>
      <c r="K113" s="195">
        <v>0</v>
      </c>
      <c r="L113" s="196">
        <v>0</v>
      </c>
      <c r="M113" s="195">
        <v>0</v>
      </c>
      <c r="N113" s="197">
        <f t="shared" si="34"/>
        <v>0.6</v>
      </c>
      <c r="O113" s="198">
        <f t="shared" si="35"/>
        <v>0</v>
      </c>
    </row>
    <row r="114" spans="1:15" ht="11.25" customHeight="1">
      <c r="A114" s="191"/>
      <c r="B114" s="192"/>
      <c r="C114" s="195" t="s">
        <v>7</v>
      </c>
      <c r="D114" s="196">
        <v>0</v>
      </c>
      <c r="E114" s="195">
        <v>0</v>
      </c>
      <c r="F114" s="196">
        <v>0</v>
      </c>
      <c r="G114" s="195">
        <v>0</v>
      </c>
      <c r="H114" s="196">
        <v>1</v>
      </c>
      <c r="I114" s="195">
        <v>0</v>
      </c>
      <c r="J114" s="196">
        <v>0</v>
      </c>
      <c r="K114" s="195">
        <v>0</v>
      </c>
      <c r="L114" s="196">
        <v>0</v>
      </c>
      <c r="M114" s="195">
        <v>0</v>
      </c>
      <c r="N114" s="197">
        <f t="shared" si="34"/>
        <v>0.2</v>
      </c>
      <c r="O114" s="198">
        <f t="shared" si="35"/>
        <v>0</v>
      </c>
    </row>
    <row r="115" spans="1:15" ht="11.25" customHeight="1">
      <c r="A115" s="191"/>
      <c r="B115" s="192"/>
      <c r="C115" s="195" t="s">
        <v>8</v>
      </c>
      <c r="D115" s="196">
        <v>0</v>
      </c>
      <c r="E115" s="195">
        <v>1</v>
      </c>
      <c r="F115" s="196">
        <v>0</v>
      </c>
      <c r="G115" s="195">
        <v>1</v>
      </c>
      <c r="H115" s="196">
        <v>0</v>
      </c>
      <c r="I115" s="195">
        <v>1</v>
      </c>
      <c r="J115" s="196">
        <v>0</v>
      </c>
      <c r="K115" s="195">
        <v>0</v>
      </c>
      <c r="L115" s="196">
        <v>0</v>
      </c>
      <c r="M115" s="195">
        <v>0</v>
      </c>
      <c r="N115" s="197">
        <f t="shared" si="34"/>
        <v>0</v>
      </c>
      <c r="O115" s="198">
        <f t="shared" si="35"/>
        <v>0.6</v>
      </c>
    </row>
    <row r="116" spans="1:15" ht="11.25" customHeight="1">
      <c r="A116" s="191"/>
      <c r="B116" s="192"/>
      <c r="C116" s="195" t="s">
        <v>9</v>
      </c>
      <c r="D116" s="196">
        <v>0</v>
      </c>
      <c r="E116" s="195">
        <v>1</v>
      </c>
      <c r="F116" s="196">
        <v>0</v>
      </c>
      <c r="G116" s="195">
        <v>0</v>
      </c>
      <c r="H116" s="196">
        <v>0</v>
      </c>
      <c r="I116" s="195">
        <v>0</v>
      </c>
      <c r="J116" s="196">
        <v>0</v>
      </c>
      <c r="K116" s="195">
        <v>0</v>
      </c>
      <c r="L116" s="196">
        <v>0</v>
      </c>
      <c r="M116" s="195">
        <v>0</v>
      </c>
      <c r="N116" s="197">
        <f t="shared" si="34"/>
        <v>0</v>
      </c>
      <c r="O116" s="198">
        <f t="shared" si="35"/>
        <v>0.2</v>
      </c>
    </row>
    <row r="117" spans="1:15" ht="11.25" customHeight="1">
      <c r="A117" s="191"/>
      <c r="B117" s="192"/>
      <c r="C117" s="195" t="s">
        <v>22</v>
      </c>
      <c r="D117" s="196">
        <v>0</v>
      </c>
      <c r="E117" s="195">
        <v>0</v>
      </c>
      <c r="F117" s="196">
        <v>0</v>
      </c>
      <c r="G117" s="195">
        <v>0</v>
      </c>
      <c r="H117" s="196">
        <v>0</v>
      </c>
      <c r="I117" s="195">
        <v>0</v>
      </c>
      <c r="J117" s="196">
        <v>0</v>
      </c>
      <c r="K117" s="195">
        <v>0</v>
      </c>
      <c r="L117" s="196">
        <v>0</v>
      </c>
      <c r="M117" s="195">
        <v>0</v>
      </c>
      <c r="N117" s="197">
        <f t="shared" si="34"/>
        <v>0</v>
      </c>
      <c r="O117" s="198">
        <f t="shared" si="35"/>
        <v>0</v>
      </c>
    </row>
    <row r="118" spans="1:15" ht="11.25" customHeight="1">
      <c r="A118" s="191"/>
      <c r="B118" s="192"/>
      <c r="C118" s="194" t="s">
        <v>10</v>
      </c>
      <c r="D118" s="200">
        <f aca="true" t="shared" si="36" ref="D118:M118">SUM(D111:D117)</f>
        <v>5</v>
      </c>
      <c r="E118" s="194">
        <f t="shared" si="36"/>
        <v>5</v>
      </c>
      <c r="F118" s="200">
        <f t="shared" si="36"/>
        <v>3</v>
      </c>
      <c r="G118" s="194">
        <f t="shared" si="36"/>
        <v>6</v>
      </c>
      <c r="H118" s="200">
        <f t="shared" si="36"/>
        <v>5</v>
      </c>
      <c r="I118" s="194">
        <f t="shared" si="36"/>
        <v>5</v>
      </c>
      <c r="J118" s="200">
        <f t="shared" si="36"/>
        <v>4</v>
      </c>
      <c r="K118" s="194">
        <f t="shared" si="36"/>
        <v>3</v>
      </c>
      <c r="L118" s="200">
        <f t="shared" si="36"/>
        <v>2</v>
      </c>
      <c r="M118" s="194">
        <f t="shared" si="36"/>
        <v>2</v>
      </c>
      <c r="N118" s="201">
        <f>(H118+J118+L118+D118+F118)/5</f>
        <v>3.8</v>
      </c>
      <c r="O118" s="202">
        <f>(I118+K118+M118+E118+G118)/5</f>
        <v>4.2</v>
      </c>
    </row>
    <row r="119" spans="1:15" ht="11.25" customHeight="1">
      <c r="A119" s="191"/>
      <c r="B119" s="192"/>
      <c r="C119" s="195"/>
      <c r="D119" s="196"/>
      <c r="E119" s="195"/>
      <c r="F119" s="196"/>
      <c r="G119" s="195"/>
      <c r="H119" s="196"/>
      <c r="I119" s="195"/>
      <c r="J119" s="196"/>
      <c r="K119" s="195"/>
      <c r="L119" s="196"/>
      <c r="M119" s="195"/>
      <c r="N119" s="197"/>
      <c r="O119" s="198"/>
    </row>
    <row r="120" spans="1:15" ht="11.25" customHeight="1">
      <c r="A120" s="191" t="s">
        <v>87</v>
      </c>
      <c r="B120" s="192">
        <v>1974</v>
      </c>
      <c r="C120" s="195" t="s">
        <v>4</v>
      </c>
      <c r="D120" s="196">
        <v>11</v>
      </c>
      <c r="E120" s="195">
        <v>35</v>
      </c>
      <c r="F120" s="196">
        <v>15</v>
      </c>
      <c r="G120" s="195">
        <v>43</v>
      </c>
      <c r="H120" s="196">
        <v>13</v>
      </c>
      <c r="I120" s="195">
        <v>37</v>
      </c>
      <c r="J120" s="196">
        <v>10</v>
      </c>
      <c r="K120" s="195">
        <v>28</v>
      </c>
      <c r="L120" s="196">
        <v>7</v>
      </c>
      <c r="M120" s="195">
        <v>29</v>
      </c>
      <c r="N120" s="197">
        <f aca="true" t="shared" si="37" ref="N120:N126">AVERAGE(L120,J120,H120,F120,D120)</f>
        <v>11.2</v>
      </c>
      <c r="O120" s="198">
        <f aca="true" t="shared" si="38" ref="O120:O126">AVERAGE(M120,K120,I120,G120,E120)</f>
        <v>34.4</v>
      </c>
    </row>
    <row r="121" spans="1:15" ht="11.25" customHeight="1">
      <c r="A121" s="191"/>
      <c r="B121" s="192"/>
      <c r="C121" s="195" t="s">
        <v>5</v>
      </c>
      <c r="D121" s="196">
        <v>0</v>
      </c>
      <c r="E121" s="195">
        <v>4</v>
      </c>
      <c r="F121" s="196">
        <v>1</v>
      </c>
      <c r="G121" s="195">
        <v>7</v>
      </c>
      <c r="H121" s="196">
        <v>1</v>
      </c>
      <c r="I121" s="195">
        <v>7</v>
      </c>
      <c r="J121" s="196">
        <v>1</v>
      </c>
      <c r="K121" s="195">
        <v>7</v>
      </c>
      <c r="L121" s="196">
        <v>2</v>
      </c>
      <c r="M121" s="195">
        <v>7</v>
      </c>
      <c r="N121" s="197">
        <f t="shared" si="37"/>
        <v>1</v>
      </c>
      <c r="O121" s="198">
        <f t="shared" si="38"/>
        <v>6.4</v>
      </c>
    </row>
    <row r="122" spans="1:15" ht="11.25" customHeight="1">
      <c r="A122" s="191"/>
      <c r="B122" s="192"/>
      <c r="C122" s="195" t="s">
        <v>6</v>
      </c>
      <c r="D122" s="196">
        <v>0</v>
      </c>
      <c r="E122" s="195">
        <v>0</v>
      </c>
      <c r="F122" s="196">
        <v>0</v>
      </c>
      <c r="G122" s="195">
        <v>2</v>
      </c>
      <c r="H122" s="196">
        <v>0</v>
      </c>
      <c r="I122" s="195">
        <v>2</v>
      </c>
      <c r="J122" s="196">
        <v>0</v>
      </c>
      <c r="K122" s="195">
        <v>2</v>
      </c>
      <c r="L122" s="196">
        <v>0</v>
      </c>
      <c r="M122" s="195">
        <v>2</v>
      </c>
      <c r="N122" s="197">
        <f t="shared" si="37"/>
        <v>0</v>
      </c>
      <c r="O122" s="198">
        <f t="shared" si="38"/>
        <v>1.6</v>
      </c>
    </row>
    <row r="123" spans="1:15" ht="11.25" customHeight="1">
      <c r="A123" s="191"/>
      <c r="B123" s="192"/>
      <c r="C123" s="195" t="s">
        <v>7</v>
      </c>
      <c r="D123" s="196">
        <v>0</v>
      </c>
      <c r="E123" s="195">
        <v>0</v>
      </c>
      <c r="F123" s="196">
        <v>0</v>
      </c>
      <c r="G123" s="195">
        <v>0</v>
      </c>
      <c r="H123" s="196">
        <v>0</v>
      </c>
      <c r="I123" s="195">
        <v>0</v>
      </c>
      <c r="J123" s="196">
        <v>0</v>
      </c>
      <c r="K123" s="195">
        <v>0</v>
      </c>
      <c r="L123" s="196">
        <v>0</v>
      </c>
      <c r="M123" s="195">
        <v>0</v>
      </c>
      <c r="N123" s="197">
        <f t="shared" si="37"/>
        <v>0</v>
      </c>
      <c r="O123" s="198">
        <f t="shared" si="38"/>
        <v>0</v>
      </c>
    </row>
    <row r="124" spans="1:15" ht="11.25" customHeight="1">
      <c r="A124" s="191"/>
      <c r="B124" s="192"/>
      <c r="C124" s="195" t="s">
        <v>8</v>
      </c>
      <c r="D124" s="196">
        <v>0</v>
      </c>
      <c r="E124" s="195">
        <v>0</v>
      </c>
      <c r="F124" s="196">
        <v>0</v>
      </c>
      <c r="G124" s="195">
        <v>1</v>
      </c>
      <c r="H124" s="196">
        <v>0</v>
      </c>
      <c r="I124" s="195">
        <v>1</v>
      </c>
      <c r="J124" s="196">
        <v>0</v>
      </c>
      <c r="K124" s="195">
        <v>1</v>
      </c>
      <c r="L124" s="196">
        <v>0</v>
      </c>
      <c r="M124" s="195">
        <v>1</v>
      </c>
      <c r="N124" s="197">
        <f t="shared" si="37"/>
        <v>0</v>
      </c>
      <c r="O124" s="198">
        <f t="shared" si="38"/>
        <v>0.8</v>
      </c>
    </row>
    <row r="125" spans="1:15" ht="11.25" customHeight="1">
      <c r="A125" s="191"/>
      <c r="B125" s="192"/>
      <c r="C125" s="195" t="s">
        <v>9</v>
      </c>
      <c r="D125" s="196">
        <v>0</v>
      </c>
      <c r="E125" s="195">
        <v>1</v>
      </c>
      <c r="F125" s="196">
        <v>0</v>
      </c>
      <c r="G125" s="195">
        <v>1</v>
      </c>
      <c r="H125" s="196">
        <v>0</v>
      </c>
      <c r="I125" s="195">
        <v>0</v>
      </c>
      <c r="J125" s="196">
        <v>0</v>
      </c>
      <c r="K125" s="195">
        <v>0</v>
      </c>
      <c r="L125" s="196">
        <v>0</v>
      </c>
      <c r="M125" s="195">
        <v>0</v>
      </c>
      <c r="N125" s="197">
        <f t="shared" si="37"/>
        <v>0</v>
      </c>
      <c r="O125" s="198">
        <f t="shared" si="38"/>
        <v>0.4</v>
      </c>
    </row>
    <row r="126" spans="1:15" ht="11.25" customHeight="1">
      <c r="A126" s="191"/>
      <c r="B126" s="192"/>
      <c r="C126" s="195" t="s">
        <v>22</v>
      </c>
      <c r="D126" s="196">
        <v>0</v>
      </c>
      <c r="E126" s="195">
        <v>1</v>
      </c>
      <c r="F126" s="196">
        <v>0</v>
      </c>
      <c r="G126" s="195">
        <v>0</v>
      </c>
      <c r="H126" s="196">
        <v>0</v>
      </c>
      <c r="I126" s="195">
        <v>0</v>
      </c>
      <c r="J126" s="196">
        <v>0</v>
      </c>
      <c r="K126" s="195">
        <v>0</v>
      </c>
      <c r="L126" s="196">
        <v>2</v>
      </c>
      <c r="M126" s="195">
        <v>0</v>
      </c>
      <c r="N126" s="197">
        <f t="shared" si="37"/>
        <v>0.4</v>
      </c>
      <c r="O126" s="198">
        <f t="shared" si="38"/>
        <v>0.2</v>
      </c>
    </row>
    <row r="127" spans="1:15" ht="11.25" customHeight="1">
      <c r="A127" s="191"/>
      <c r="B127" s="192"/>
      <c r="C127" s="194" t="s">
        <v>10</v>
      </c>
      <c r="D127" s="200">
        <f aca="true" t="shared" si="39" ref="D127:M127">SUM(D120:D126)</f>
        <v>11</v>
      </c>
      <c r="E127" s="194">
        <f t="shared" si="39"/>
        <v>41</v>
      </c>
      <c r="F127" s="200">
        <f t="shared" si="39"/>
        <v>16</v>
      </c>
      <c r="G127" s="194">
        <f t="shared" si="39"/>
        <v>54</v>
      </c>
      <c r="H127" s="200">
        <f t="shared" si="39"/>
        <v>14</v>
      </c>
      <c r="I127" s="194">
        <f t="shared" si="39"/>
        <v>47</v>
      </c>
      <c r="J127" s="200">
        <f t="shared" si="39"/>
        <v>11</v>
      </c>
      <c r="K127" s="194">
        <f t="shared" si="39"/>
        <v>38</v>
      </c>
      <c r="L127" s="200">
        <f t="shared" si="39"/>
        <v>11</v>
      </c>
      <c r="M127" s="194">
        <f t="shared" si="39"/>
        <v>39</v>
      </c>
      <c r="N127" s="201">
        <f>(H127+J127+L127+D127+F127)/5</f>
        <v>12.6</v>
      </c>
      <c r="O127" s="202">
        <f>(I127+K127+M127+E127+G127)/5</f>
        <v>43.8</v>
      </c>
    </row>
    <row r="128" spans="1:15" ht="11.25" customHeight="1">
      <c r="A128" s="191"/>
      <c r="B128" s="192"/>
      <c r="C128" s="195"/>
      <c r="D128" s="196"/>
      <c r="E128" s="195"/>
      <c r="F128" s="196"/>
      <c r="G128" s="195"/>
      <c r="H128" s="196"/>
      <c r="I128" s="195"/>
      <c r="J128" s="196"/>
      <c r="K128" s="195"/>
      <c r="L128" s="196"/>
      <c r="M128" s="195"/>
      <c r="N128" s="197"/>
      <c r="O128" s="198"/>
    </row>
    <row r="129" spans="1:15" ht="11.25" customHeight="1">
      <c r="A129" s="191" t="s">
        <v>177</v>
      </c>
      <c r="B129" s="192">
        <v>1975</v>
      </c>
      <c r="C129" s="195" t="s">
        <v>4</v>
      </c>
      <c r="D129" s="196">
        <v>10</v>
      </c>
      <c r="E129" s="195">
        <v>4</v>
      </c>
      <c r="F129" s="196">
        <v>8</v>
      </c>
      <c r="G129" s="195">
        <v>5</v>
      </c>
      <c r="H129" s="196">
        <v>7</v>
      </c>
      <c r="I129" s="195">
        <v>3</v>
      </c>
      <c r="J129" s="196">
        <v>7</v>
      </c>
      <c r="K129" s="195">
        <v>6</v>
      </c>
      <c r="L129" s="196">
        <v>10</v>
      </c>
      <c r="M129" s="195">
        <v>3</v>
      </c>
      <c r="N129" s="197">
        <f aca="true" t="shared" si="40" ref="N129:N135">AVERAGE(L129,J129,H129,F129,D129)</f>
        <v>8.4</v>
      </c>
      <c r="O129" s="198">
        <f aca="true" t="shared" si="41" ref="O129:O135">AVERAGE(M129,K129,I129,G129,E129)</f>
        <v>4.2</v>
      </c>
    </row>
    <row r="130" spans="1:15" ht="11.25" customHeight="1">
      <c r="A130" s="191"/>
      <c r="B130" s="192"/>
      <c r="C130" s="195" t="s">
        <v>5</v>
      </c>
      <c r="D130" s="196">
        <v>0</v>
      </c>
      <c r="E130" s="195">
        <v>0</v>
      </c>
      <c r="F130" s="196">
        <v>0</v>
      </c>
      <c r="G130" s="195">
        <v>0</v>
      </c>
      <c r="H130" s="196">
        <v>0</v>
      </c>
      <c r="I130" s="195">
        <v>2</v>
      </c>
      <c r="J130" s="196">
        <v>0</v>
      </c>
      <c r="K130" s="195">
        <v>2</v>
      </c>
      <c r="L130" s="196">
        <v>0</v>
      </c>
      <c r="M130" s="195">
        <v>1</v>
      </c>
      <c r="N130" s="197">
        <f t="shared" si="40"/>
        <v>0</v>
      </c>
      <c r="O130" s="198">
        <f t="shared" si="41"/>
        <v>1</v>
      </c>
    </row>
    <row r="131" spans="1:15" ht="11.25" customHeight="1">
      <c r="A131" s="191"/>
      <c r="B131" s="192"/>
      <c r="C131" s="195" t="s">
        <v>6</v>
      </c>
      <c r="D131" s="196">
        <v>0</v>
      </c>
      <c r="E131" s="195">
        <v>0</v>
      </c>
      <c r="F131" s="196">
        <v>0</v>
      </c>
      <c r="G131" s="195">
        <v>0</v>
      </c>
      <c r="H131" s="196">
        <v>0</v>
      </c>
      <c r="I131" s="195">
        <v>0</v>
      </c>
      <c r="J131" s="196">
        <v>0</v>
      </c>
      <c r="K131" s="195">
        <v>0</v>
      </c>
      <c r="L131" s="196">
        <v>0</v>
      </c>
      <c r="M131" s="195">
        <v>0</v>
      </c>
      <c r="N131" s="197">
        <f t="shared" si="40"/>
        <v>0</v>
      </c>
      <c r="O131" s="198">
        <f t="shared" si="41"/>
        <v>0</v>
      </c>
    </row>
    <row r="132" spans="1:15" ht="11.25" customHeight="1">
      <c r="A132" s="191"/>
      <c r="B132" s="192"/>
      <c r="C132" s="195" t="s">
        <v>7</v>
      </c>
      <c r="D132" s="196">
        <v>0</v>
      </c>
      <c r="E132" s="195">
        <v>0</v>
      </c>
      <c r="F132" s="196">
        <v>0</v>
      </c>
      <c r="G132" s="195">
        <v>0</v>
      </c>
      <c r="H132" s="196">
        <v>0</v>
      </c>
      <c r="I132" s="195">
        <v>0</v>
      </c>
      <c r="J132" s="196">
        <v>0</v>
      </c>
      <c r="K132" s="195">
        <v>0</v>
      </c>
      <c r="L132" s="196">
        <v>0</v>
      </c>
      <c r="M132" s="195">
        <v>0</v>
      </c>
      <c r="N132" s="197">
        <f t="shared" si="40"/>
        <v>0</v>
      </c>
      <c r="O132" s="198">
        <f t="shared" si="41"/>
        <v>0</v>
      </c>
    </row>
    <row r="133" spans="1:15" ht="11.25" customHeight="1">
      <c r="A133" s="191"/>
      <c r="B133" s="192"/>
      <c r="C133" s="195" t="s">
        <v>8</v>
      </c>
      <c r="D133" s="196">
        <v>0</v>
      </c>
      <c r="E133" s="195">
        <v>0</v>
      </c>
      <c r="F133" s="196">
        <v>0</v>
      </c>
      <c r="G133" s="195">
        <v>0</v>
      </c>
      <c r="H133" s="196">
        <v>0</v>
      </c>
      <c r="I133" s="195">
        <v>0</v>
      </c>
      <c r="J133" s="196">
        <v>0</v>
      </c>
      <c r="K133" s="195">
        <v>0</v>
      </c>
      <c r="L133" s="196">
        <v>0</v>
      </c>
      <c r="M133" s="195">
        <v>0</v>
      </c>
      <c r="N133" s="197">
        <f t="shared" si="40"/>
        <v>0</v>
      </c>
      <c r="O133" s="198">
        <f t="shared" si="41"/>
        <v>0</v>
      </c>
    </row>
    <row r="134" spans="1:15" ht="11.25" customHeight="1">
      <c r="A134" s="191"/>
      <c r="B134" s="192"/>
      <c r="C134" s="195" t="s">
        <v>9</v>
      </c>
      <c r="D134" s="196">
        <v>0</v>
      </c>
      <c r="E134" s="195">
        <v>0</v>
      </c>
      <c r="F134" s="196">
        <v>0</v>
      </c>
      <c r="G134" s="195">
        <v>0</v>
      </c>
      <c r="H134" s="196">
        <v>0</v>
      </c>
      <c r="I134" s="195">
        <v>0</v>
      </c>
      <c r="J134" s="196">
        <v>0</v>
      </c>
      <c r="K134" s="195">
        <v>0</v>
      </c>
      <c r="L134" s="196">
        <v>0</v>
      </c>
      <c r="M134" s="195">
        <v>0</v>
      </c>
      <c r="N134" s="197">
        <f t="shared" si="40"/>
        <v>0</v>
      </c>
      <c r="O134" s="198">
        <f t="shared" si="41"/>
        <v>0</v>
      </c>
    </row>
    <row r="135" spans="1:15" ht="11.25" customHeight="1">
      <c r="A135" s="191"/>
      <c r="B135" s="192"/>
      <c r="C135" s="195" t="s">
        <v>22</v>
      </c>
      <c r="D135" s="196">
        <v>0</v>
      </c>
      <c r="E135" s="195">
        <v>0</v>
      </c>
      <c r="F135" s="196">
        <v>0</v>
      </c>
      <c r="G135" s="195">
        <v>0</v>
      </c>
      <c r="H135" s="196">
        <v>0</v>
      </c>
      <c r="I135" s="195">
        <v>0</v>
      </c>
      <c r="J135" s="196">
        <v>0</v>
      </c>
      <c r="K135" s="195">
        <v>0</v>
      </c>
      <c r="L135" s="196">
        <v>0</v>
      </c>
      <c r="M135" s="195">
        <v>0</v>
      </c>
      <c r="N135" s="197">
        <f t="shared" si="40"/>
        <v>0</v>
      </c>
      <c r="O135" s="198">
        <f t="shared" si="41"/>
        <v>0</v>
      </c>
    </row>
    <row r="136" spans="1:15" ht="11.25" customHeight="1">
      <c r="A136" s="191"/>
      <c r="B136" s="192"/>
      <c r="C136" s="194" t="s">
        <v>10</v>
      </c>
      <c r="D136" s="200">
        <f aca="true" t="shared" si="42" ref="D136:M136">SUM(D129:D135)</f>
        <v>10</v>
      </c>
      <c r="E136" s="194">
        <f t="shared" si="42"/>
        <v>4</v>
      </c>
      <c r="F136" s="200">
        <f t="shared" si="42"/>
        <v>8</v>
      </c>
      <c r="G136" s="194">
        <f t="shared" si="42"/>
        <v>5</v>
      </c>
      <c r="H136" s="200">
        <f t="shared" si="42"/>
        <v>7</v>
      </c>
      <c r="I136" s="194">
        <f t="shared" si="42"/>
        <v>5</v>
      </c>
      <c r="J136" s="200">
        <f t="shared" si="42"/>
        <v>7</v>
      </c>
      <c r="K136" s="194">
        <f t="shared" si="42"/>
        <v>8</v>
      </c>
      <c r="L136" s="200">
        <f t="shared" si="42"/>
        <v>10</v>
      </c>
      <c r="M136" s="194">
        <f t="shared" si="42"/>
        <v>4</v>
      </c>
      <c r="N136" s="201">
        <f>(H136+J136+L136+D136+F136)/5</f>
        <v>8.4</v>
      </c>
      <c r="O136" s="202">
        <f>(I136+K136+M136+E136+G136)/5</f>
        <v>5.2</v>
      </c>
    </row>
    <row r="137" spans="1:15" ht="11.25" customHeight="1">
      <c r="A137" s="191"/>
      <c r="B137" s="192"/>
      <c r="C137" s="195"/>
      <c r="D137" s="196"/>
      <c r="E137" s="195"/>
      <c r="F137" s="196"/>
      <c r="G137" s="195"/>
      <c r="H137" s="196"/>
      <c r="I137" s="195"/>
      <c r="J137" s="196"/>
      <c r="K137" s="195"/>
      <c r="L137" s="196"/>
      <c r="M137" s="195"/>
      <c r="N137" s="197"/>
      <c r="O137" s="198"/>
    </row>
    <row r="138" spans="1:15" ht="11.25" customHeight="1">
      <c r="A138" s="191" t="s">
        <v>179</v>
      </c>
      <c r="B138" s="192">
        <v>1987</v>
      </c>
      <c r="C138" s="195" t="s">
        <v>4</v>
      </c>
      <c r="D138" s="196">
        <v>9</v>
      </c>
      <c r="E138" s="195">
        <v>8</v>
      </c>
      <c r="F138" s="196">
        <v>12</v>
      </c>
      <c r="G138" s="195">
        <v>9</v>
      </c>
      <c r="H138" s="196">
        <v>8</v>
      </c>
      <c r="I138" s="195">
        <v>8</v>
      </c>
      <c r="J138" s="196">
        <v>10</v>
      </c>
      <c r="K138" s="195">
        <v>13</v>
      </c>
      <c r="L138" s="196">
        <v>13</v>
      </c>
      <c r="M138" s="195">
        <v>16</v>
      </c>
      <c r="N138" s="197">
        <f aca="true" t="shared" si="43" ref="N138:N144">AVERAGE(L138,J138,H138,F138,D138)</f>
        <v>10.4</v>
      </c>
      <c r="O138" s="198">
        <f aca="true" t="shared" si="44" ref="O138:O144">AVERAGE(M138,K138,I138,G138,E138)</f>
        <v>10.8</v>
      </c>
    </row>
    <row r="139" spans="1:15" ht="11.25" customHeight="1">
      <c r="A139" s="191"/>
      <c r="B139" s="192"/>
      <c r="C139" s="195" t="s">
        <v>5</v>
      </c>
      <c r="D139" s="196">
        <v>0</v>
      </c>
      <c r="E139" s="195">
        <v>4</v>
      </c>
      <c r="F139" s="196">
        <v>2</v>
      </c>
      <c r="G139" s="195">
        <v>4</v>
      </c>
      <c r="H139" s="196">
        <v>0</v>
      </c>
      <c r="I139" s="195">
        <v>3</v>
      </c>
      <c r="J139" s="196">
        <v>1</v>
      </c>
      <c r="K139" s="195">
        <v>4</v>
      </c>
      <c r="L139" s="196">
        <v>0</v>
      </c>
      <c r="M139" s="195">
        <v>3</v>
      </c>
      <c r="N139" s="197">
        <f t="shared" si="43"/>
        <v>0.6</v>
      </c>
      <c r="O139" s="198">
        <f t="shared" si="44"/>
        <v>3.6</v>
      </c>
    </row>
    <row r="140" spans="1:15" ht="11.25" customHeight="1">
      <c r="A140" s="191"/>
      <c r="B140" s="192"/>
      <c r="C140" s="195" t="s">
        <v>6</v>
      </c>
      <c r="D140" s="196">
        <v>0</v>
      </c>
      <c r="E140" s="195">
        <v>0</v>
      </c>
      <c r="F140" s="196">
        <v>1</v>
      </c>
      <c r="G140" s="195">
        <v>0</v>
      </c>
      <c r="H140" s="196">
        <v>1</v>
      </c>
      <c r="I140" s="195">
        <v>0</v>
      </c>
      <c r="J140" s="196">
        <v>0</v>
      </c>
      <c r="K140" s="195">
        <v>0</v>
      </c>
      <c r="L140" s="196">
        <v>0</v>
      </c>
      <c r="M140" s="195">
        <v>0</v>
      </c>
      <c r="N140" s="197">
        <f t="shared" si="43"/>
        <v>0.4</v>
      </c>
      <c r="O140" s="198">
        <f t="shared" si="44"/>
        <v>0</v>
      </c>
    </row>
    <row r="141" spans="1:15" ht="11.25" customHeight="1">
      <c r="A141" s="191"/>
      <c r="B141" s="192"/>
      <c r="C141" s="195" t="s">
        <v>7</v>
      </c>
      <c r="D141" s="196">
        <v>0</v>
      </c>
      <c r="E141" s="195">
        <v>0</v>
      </c>
      <c r="F141" s="196">
        <v>0</v>
      </c>
      <c r="G141" s="195">
        <v>0</v>
      </c>
      <c r="H141" s="196">
        <v>0</v>
      </c>
      <c r="I141" s="195">
        <v>0</v>
      </c>
      <c r="J141" s="196">
        <v>0</v>
      </c>
      <c r="K141" s="195">
        <v>1</v>
      </c>
      <c r="L141" s="196">
        <v>0</v>
      </c>
      <c r="M141" s="195">
        <v>1</v>
      </c>
      <c r="N141" s="197">
        <f t="shared" si="43"/>
        <v>0</v>
      </c>
      <c r="O141" s="198">
        <f t="shared" si="44"/>
        <v>0.4</v>
      </c>
    </row>
    <row r="142" spans="1:15" ht="11.25" customHeight="1">
      <c r="A142" s="191"/>
      <c r="B142" s="192"/>
      <c r="C142" s="195" t="s">
        <v>8</v>
      </c>
      <c r="D142" s="196">
        <v>0</v>
      </c>
      <c r="E142" s="195">
        <v>0</v>
      </c>
      <c r="F142" s="196">
        <v>0</v>
      </c>
      <c r="G142" s="195">
        <v>0</v>
      </c>
      <c r="H142" s="196">
        <v>0</v>
      </c>
      <c r="I142" s="195">
        <v>0</v>
      </c>
      <c r="J142" s="196">
        <v>0</v>
      </c>
      <c r="K142" s="195">
        <v>0</v>
      </c>
      <c r="L142" s="196">
        <v>0</v>
      </c>
      <c r="M142" s="195">
        <v>0</v>
      </c>
      <c r="N142" s="197">
        <f t="shared" si="43"/>
        <v>0</v>
      </c>
      <c r="O142" s="198">
        <f t="shared" si="44"/>
        <v>0</v>
      </c>
    </row>
    <row r="143" spans="1:15" ht="11.25" customHeight="1">
      <c r="A143" s="191"/>
      <c r="B143" s="192"/>
      <c r="C143" s="195" t="s">
        <v>9</v>
      </c>
      <c r="D143" s="196">
        <v>0</v>
      </c>
      <c r="E143" s="195">
        <v>1</v>
      </c>
      <c r="F143" s="196">
        <v>1</v>
      </c>
      <c r="G143" s="195">
        <v>1</v>
      </c>
      <c r="H143" s="196">
        <v>1</v>
      </c>
      <c r="I143" s="195">
        <v>0</v>
      </c>
      <c r="J143" s="196">
        <v>1</v>
      </c>
      <c r="K143" s="195">
        <v>1</v>
      </c>
      <c r="L143" s="196">
        <v>0</v>
      </c>
      <c r="M143" s="195">
        <v>1</v>
      </c>
      <c r="N143" s="197">
        <f t="shared" si="43"/>
        <v>0.6</v>
      </c>
      <c r="O143" s="198">
        <f t="shared" si="44"/>
        <v>0.8</v>
      </c>
    </row>
    <row r="144" spans="1:15" ht="11.25" customHeight="1">
      <c r="A144" s="191"/>
      <c r="B144" s="192"/>
      <c r="C144" s="195" t="s">
        <v>22</v>
      </c>
      <c r="D144" s="196">
        <v>0</v>
      </c>
      <c r="E144" s="195">
        <v>0</v>
      </c>
      <c r="F144" s="196">
        <v>0</v>
      </c>
      <c r="G144" s="195">
        <v>0</v>
      </c>
      <c r="H144" s="196">
        <v>0</v>
      </c>
      <c r="I144" s="195">
        <v>1</v>
      </c>
      <c r="J144" s="196">
        <v>0</v>
      </c>
      <c r="K144" s="195">
        <v>0</v>
      </c>
      <c r="L144" s="196">
        <v>1</v>
      </c>
      <c r="M144" s="195">
        <v>1</v>
      </c>
      <c r="N144" s="197">
        <f t="shared" si="43"/>
        <v>0.2</v>
      </c>
      <c r="O144" s="198">
        <f t="shared" si="44"/>
        <v>0.4</v>
      </c>
    </row>
    <row r="145" spans="1:15" ht="11.25" customHeight="1">
      <c r="A145" s="191"/>
      <c r="B145" s="192"/>
      <c r="C145" s="194" t="s">
        <v>10</v>
      </c>
      <c r="D145" s="200">
        <f aca="true" t="shared" si="45" ref="D145:M145">SUM(D138:D144)</f>
        <v>9</v>
      </c>
      <c r="E145" s="194">
        <f t="shared" si="45"/>
        <v>13</v>
      </c>
      <c r="F145" s="200">
        <f t="shared" si="45"/>
        <v>16</v>
      </c>
      <c r="G145" s="194">
        <f t="shared" si="45"/>
        <v>14</v>
      </c>
      <c r="H145" s="200">
        <f t="shared" si="45"/>
        <v>10</v>
      </c>
      <c r="I145" s="194">
        <f t="shared" si="45"/>
        <v>12</v>
      </c>
      <c r="J145" s="200">
        <f t="shared" si="45"/>
        <v>12</v>
      </c>
      <c r="K145" s="194">
        <f t="shared" si="45"/>
        <v>19</v>
      </c>
      <c r="L145" s="200">
        <f t="shared" si="45"/>
        <v>14</v>
      </c>
      <c r="M145" s="194">
        <f t="shared" si="45"/>
        <v>22</v>
      </c>
      <c r="N145" s="201">
        <f>(H145+J145+L145+D145+F145)/5</f>
        <v>12.2</v>
      </c>
      <c r="O145" s="202">
        <f>(I145+K145+M145+E145+G145)/5</f>
        <v>16</v>
      </c>
    </row>
    <row r="146" spans="1:15" ht="11.25" customHeight="1">
      <c r="A146" s="191"/>
      <c r="B146" s="192"/>
      <c r="C146" s="195"/>
      <c r="D146" s="196"/>
      <c r="E146" s="195"/>
      <c r="F146" s="196"/>
      <c r="G146" s="195"/>
      <c r="H146" s="196"/>
      <c r="I146" s="195"/>
      <c r="J146" s="196"/>
      <c r="K146" s="195"/>
      <c r="L146" s="196"/>
      <c r="M146" s="195"/>
      <c r="N146" s="197"/>
      <c r="O146" s="198"/>
    </row>
    <row r="147" spans="1:15" ht="11.25" customHeight="1">
      <c r="A147" s="191" t="s">
        <v>178</v>
      </c>
      <c r="B147" s="192">
        <v>1985</v>
      </c>
      <c r="C147" s="195" t="s">
        <v>4</v>
      </c>
      <c r="D147" s="196">
        <v>2</v>
      </c>
      <c r="E147" s="195">
        <v>7</v>
      </c>
      <c r="F147" s="196">
        <v>3</v>
      </c>
      <c r="G147" s="195">
        <v>6</v>
      </c>
      <c r="H147" s="196">
        <v>2</v>
      </c>
      <c r="I147" s="195">
        <v>10</v>
      </c>
      <c r="J147" s="196">
        <v>3</v>
      </c>
      <c r="K147" s="195">
        <v>8</v>
      </c>
      <c r="L147" s="196">
        <v>4</v>
      </c>
      <c r="M147" s="195">
        <v>6</v>
      </c>
      <c r="N147" s="197">
        <f aca="true" t="shared" si="46" ref="N147:N153">AVERAGE(L147,J147,H147,F147,D147)</f>
        <v>2.8</v>
      </c>
      <c r="O147" s="198">
        <f aca="true" t="shared" si="47" ref="O147:O153">AVERAGE(M147,K147,I147,G147,E147)</f>
        <v>7.4</v>
      </c>
    </row>
    <row r="148" spans="1:15" ht="11.25" customHeight="1">
      <c r="A148" s="191"/>
      <c r="B148" s="192"/>
      <c r="C148" s="195" t="s">
        <v>5</v>
      </c>
      <c r="D148" s="196">
        <v>0</v>
      </c>
      <c r="E148" s="195">
        <v>0</v>
      </c>
      <c r="F148" s="196">
        <v>0</v>
      </c>
      <c r="G148" s="195">
        <v>0</v>
      </c>
      <c r="H148" s="196">
        <v>0</v>
      </c>
      <c r="I148" s="195">
        <v>0</v>
      </c>
      <c r="J148" s="196">
        <v>0</v>
      </c>
      <c r="K148" s="195">
        <v>0</v>
      </c>
      <c r="L148" s="196">
        <v>0</v>
      </c>
      <c r="M148" s="195">
        <v>0</v>
      </c>
      <c r="N148" s="197">
        <f t="shared" si="46"/>
        <v>0</v>
      </c>
      <c r="O148" s="198">
        <f t="shared" si="47"/>
        <v>0</v>
      </c>
    </row>
    <row r="149" spans="1:15" ht="11.25" customHeight="1">
      <c r="A149" s="191"/>
      <c r="B149" s="192"/>
      <c r="C149" s="195" t="s">
        <v>6</v>
      </c>
      <c r="D149" s="196">
        <v>0</v>
      </c>
      <c r="E149" s="195">
        <v>1</v>
      </c>
      <c r="F149" s="196">
        <v>0</v>
      </c>
      <c r="G149" s="195">
        <v>1</v>
      </c>
      <c r="H149" s="196">
        <v>0</v>
      </c>
      <c r="I149" s="195">
        <v>0</v>
      </c>
      <c r="J149" s="196">
        <v>0</v>
      </c>
      <c r="K149" s="195">
        <v>0</v>
      </c>
      <c r="L149" s="196">
        <v>0</v>
      </c>
      <c r="M149" s="195">
        <v>0</v>
      </c>
      <c r="N149" s="197">
        <f t="shared" si="46"/>
        <v>0</v>
      </c>
      <c r="O149" s="198">
        <f t="shared" si="47"/>
        <v>0.4</v>
      </c>
    </row>
    <row r="150" spans="1:15" ht="11.25" customHeight="1">
      <c r="A150" s="191"/>
      <c r="B150" s="192"/>
      <c r="C150" s="195" t="s">
        <v>7</v>
      </c>
      <c r="D150" s="196">
        <v>0</v>
      </c>
      <c r="E150" s="195">
        <v>0</v>
      </c>
      <c r="F150" s="196">
        <v>0</v>
      </c>
      <c r="G150" s="195">
        <v>0</v>
      </c>
      <c r="H150" s="196">
        <v>0</v>
      </c>
      <c r="I150" s="195">
        <v>0</v>
      </c>
      <c r="J150" s="196">
        <v>0</v>
      </c>
      <c r="K150" s="195">
        <v>0</v>
      </c>
      <c r="L150" s="196">
        <v>0</v>
      </c>
      <c r="M150" s="195">
        <v>0</v>
      </c>
      <c r="N150" s="197">
        <f t="shared" si="46"/>
        <v>0</v>
      </c>
      <c r="O150" s="198">
        <f t="shared" si="47"/>
        <v>0</v>
      </c>
    </row>
    <row r="151" spans="1:15" ht="11.25" customHeight="1">
      <c r="A151" s="191"/>
      <c r="B151" s="192"/>
      <c r="C151" s="195" t="s">
        <v>8</v>
      </c>
      <c r="D151" s="196">
        <v>0</v>
      </c>
      <c r="E151" s="195">
        <v>0</v>
      </c>
      <c r="F151" s="196">
        <v>0</v>
      </c>
      <c r="G151" s="195">
        <v>0</v>
      </c>
      <c r="H151" s="196">
        <v>0</v>
      </c>
      <c r="I151" s="195">
        <v>0</v>
      </c>
      <c r="J151" s="196">
        <v>0</v>
      </c>
      <c r="K151" s="195">
        <v>0</v>
      </c>
      <c r="L151" s="196">
        <v>0</v>
      </c>
      <c r="M151" s="195">
        <v>0</v>
      </c>
      <c r="N151" s="197">
        <f t="shared" si="46"/>
        <v>0</v>
      </c>
      <c r="O151" s="198">
        <f t="shared" si="47"/>
        <v>0</v>
      </c>
    </row>
    <row r="152" spans="1:15" ht="11.25" customHeight="1">
      <c r="A152" s="191"/>
      <c r="B152" s="192"/>
      <c r="C152" s="195" t="s">
        <v>9</v>
      </c>
      <c r="D152" s="196">
        <v>0</v>
      </c>
      <c r="E152" s="195">
        <v>0</v>
      </c>
      <c r="F152" s="196">
        <v>0</v>
      </c>
      <c r="G152" s="195">
        <v>0</v>
      </c>
      <c r="H152" s="196">
        <v>0</v>
      </c>
      <c r="I152" s="195">
        <v>1</v>
      </c>
      <c r="J152" s="196">
        <v>0</v>
      </c>
      <c r="K152" s="195">
        <v>0</v>
      </c>
      <c r="L152" s="196">
        <v>0</v>
      </c>
      <c r="M152" s="195">
        <v>0</v>
      </c>
      <c r="N152" s="197">
        <f t="shared" si="46"/>
        <v>0</v>
      </c>
      <c r="O152" s="198">
        <f t="shared" si="47"/>
        <v>0.2</v>
      </c>
    </row>
    <row r="153" spans="1:15" ht="11.25" customHeight="1">
      <c r="A153" s="191"/>
      <c r="B153" s="192"/>
      <c r="C153" s="195" t="s">
        <v>22</v>
      </c>
      <c r="D153" s="196">
        <v>0</v>
      </c>
      <c r="E153" s="195">
        <v>0</v>
      </c>
      <c r="F153" s="196">
        <v>0</v>
      </c>
      <c r="G153" s="195">
        <v>0</v>
      </c>
      <c r="H153" s="196">
        <v>0</v>
      </c>
      <c r="I153" s="195">
        <v>0</v>
      </c>
      <c r="J153" s="196">
        <v>0</v>
      </c>
      <c r="K153" s="195">
        <v>0</v>
      </c>
      <c r="L153" s="196">
        <v>0</v>
      </c>
      <c r="M153" s="195">
        <v>0</v>
      </c>
      <c r="N153" s="197">
        <f t="shared" si="46"/>
        <v>0</v>
      </c>
      <c r="O153" s="198">
        <f t="shared" si="47"/>
        <v>0</v>
      </c>
    </row>
    <row r="154" spans="1:15" ht="11.25" customHeight="1">
      <c r="A154" s="191"/>
      <c r="B154" s="192"/>
      <c r="C154" s="194" t="s">
        <v>10</v>
      </c>
      <c r="D154" s="200">
        <f aca="true" t="shared" si="48" ref="D154:M154">SUM(D147:D153)</f>
        <v>2</v>
      </c>
      <c r="E154" s="194">
        <f t="shared" si="48"/>
        <v>8</v>
      </c>
      <c r="F154" s="200">
        <f t="shared" si="48"/>
        <v>3</v>
      </c>
      <c r="G154" s="194">
        <f t="shared" si="48"/>
        <v>7</v>
      </c>
      <c r="H154" s="200">
        <f t="shared" si="48"/>
        <v>2</v>
      </c>
      <c r="I154" s="194">
        <f t="shared" si="48"/>
        <v>11</v>
      </c>
      <c r="J154" s="200">
        <f t="shared" si="48"/>
        <v>3</v>
      </c>
      <c r="K154" s="194">
        <f t="shared" si="48"/>
        <v>8</v>
      </c>
      <c r="L154" s="200">
        <f t="shared" si="48"/>
        <v>4</v>
      </c>
      <c r="M154" s="194">
        <f t="shared" si="48"/>
        <v>6</v>
      </c>
      <c r="N154" s="201">
        <f>(H154+J154+L154+D154+F154)/5</f>
        <v>2.8</v>
      </c>
      <c r="O154" s="202">
        <f>(I154+K154+M154+E154+G154)/5</f>
        <v>8</v>
      </c>
    </row>
    <row r="155" spans="1:15" ht="11.25" customHeight="1">
      <c r="A155" s="191"/>
      <c r="B155" s="192"/>
      <c r="C155" s="195"/>
      <c r="D155" s="196"/>
      <c r="E155" s="195"/>
      <c r="F155" s="196"/>
      <c r="G155" s="195"/>
      <c r="H155" s="196"/>
      <c r="I155" s="195"/>
      <c r="J155" s="196"/>
      <c r="K155" s="195"/>
      <c r="L155" s="196"/>
      <c r="M155" s="195"/>
      <c r="N155" s="197"/>
      <c r="O155" s="198"/>
    </row>
    <row r="156" spans="1:15" ht="11.25">
      <c r="A156" s="191" t="s">
        <v>106</v>
      </c>
      <c r="B156" s="192">
        <v>1994</v>
      </c>
      <c r="C156" s="195" t="s">
        <v>4</v>
      </c>
      <c r="D156" s="196">
        <v>18</v>
      </c>
      <c r="E156" s="195">
        <v>11</v>
      </c>
      <c r="F156" s="196">
        <v>19</v>
      </c>
      <c r="G156" s="195">
        <v>8</v>
      </c>
      <c r="H156" s="196">
        <v>19</v>
      </c>
      <c r="I156" s="195">
        <v>12</v>
      </c>
      <c r="J156" s="196">
        <v>12</v>
      </c>
      <c r="K156" s="195">
        <v>6</v>
      </c>
      <c r="L156" s="196">
        <v>6</v>
      </c>
      <c r="M156" s="195">
        <v>8</v>
      </c>
      <c r="N156" s="197">
        <f aca="true" t="shared" si="49" ref="N156:N162">AVERAGE(L156,J156,H156,F156,D156)</f>
        <v>14.8</v>
      </c>
      <c r="O156" s="198">
        <f aca="true" t="shared" si="50" ref="O156:O162">AVERAGE(M156,K156,I156,G156,E156)</f>
        <v>9</v>
      </c>
    </row>
    <row r="157" spans="1:15" ht="11.25" customHeight="1">
      <c r="A157" s="191"/>
      <c r="B157" s="192"/>
      <c r="C157" s="195" t="s">
        <v>5</v>
      </c>
      <c r="D157" s="196">
        <v>1</v>
      </c>
      <c r="E157" s="195">
        <v>0</v>
      </c>
      <c r="F157" s="196">
        <v>1</v>
      </c>
      <c r="G157" s="195">
        <v>1</v>
      </c>
      <c r="H157" s="196">
        <v>1</v>
      </c>
      <c r="I157" s="195">
        <v>1</v>
      </c>
      <c r="J157" s="196">
        <v>1</v>
      </c>
      <c r="K157" s="195">
        <v>1</v>
      </c>
      <c r="L157" s="196">
        <v>0</v>
      </c>
      <c r="M157" s="195">
        <v>0</v>
      </c>
      <c r="N157" s="197">
        <f t="shared" si="49"/>
        <v>0.8</v>
      </c>
      <c r="O157" s="198">
        <f t="shared" si="50"/>
        <v>0.6</v>
      </c>
    </row>
    <row r="158" spans="1:15" ht="11.25" customHeight="1">
      <c r="A158" s="191"/>
      <c r="B158" s="192"/>
      <c r="C158" s="195" t="s">
        <v>6</v>
      </c>
      <c r="D158" s="196">
        <v>0</v>
      </c>
      <c r="E158" s="195">
        <v>0</v>
      </c>
      <c r="F158" s="196">
        <v>0</v>
      </c>
      <c r="G158" s="195">
        <v>1</v>
      </c>
      <c r="H158" s="196">
        <v>0</v>
      </c>
      <c r="I158" s="195">
        <v>1</v>
      </c>
      <c r="J158" s="196">
        <v>0</v>
      </c>
      <c r="K158" s="195">
        <v>1</v>
      </c>
      <c r="L158" s="196">
        <v>0</v>
      </c>
      <c r="M158" s="195">
        <v>0</v>
      </c>
      <c r="N158" s="197">
        <f t="shared" si="49"/>
        <v>0</v>
      </c>
      <c r="O158" s="198">
        <f t="shared" si="50"/>
        <v>0.6</v>
      </c>
    </row>
    <row r="159" spans="1:15" ht="11.25" customHeight="1">
      <c r="A159" s="191"/>
      <c r="B159" s="192"/>
      <c r="C159" s="195" t="s">
        <v>7</v>
      </c>
      <c r="D159" s="196">
        <v>0</v>
      </c>
      <c r="E159" s="195">
        <v>0</v>
      </c>
      <c r="F159" s="196">
        <v>0</v>
      </c>
      <c r="G159" s="195">
        <v>0</v>
      </c>
      <c r="H159" s="196">
        <v>0</v>
      </c>
      <c r="I159" s="195">
        <v>0</v>
      </c>
      <c r="J159" s="196">
        <v>0</v>
      </c>
      <c r="K159" s="195">
        <v>0</v>
      </c>
      <c r="L159" s="196">
        <v>0</v>
      </c>
      <c r="M159" s="195">
        <v>0</v>
      </c>
      <c r="N159" s="197">
        <f t="shared" si="49"/>
        <v>0</v>
      </c>
      <c r="O159" s="198">
        <f t="shared" si="50"/>
        <v>0</v>
      </c>
    </row>
    <row r="160" spans="1:15" ht="11.25" customHeight="1">
      <c r="A160" s="191"/>
      <c r="B160" s="192"/>
      <c r="C160" s="195" t="s">
        <v>8</v>
      </c>
      <c r="D160" s="196">
        <v>0</v>
      </c>
      <c r="E160" s="195">
        <v>0</v>
      </c>
      <c r="F160" s="196">
        <v>0</v>
      </c>
      <c r="G160" s="195">
        <v>0</v>
      </c>
      <c r="H160" s="196">
        <v>0</v>
      </c>
      <c r="I160" s="195">
        <v>0</v>
      </c>
      <c r="J160" s="196">
        <v>0</v>
      </c>
      <c r="K160" s="195">
        <v>0</v>
      </c>
      <c r="L160" s="196">
        <v>0</v>
      </c>
      <c r="M160" s="195">
        <v>0</v>
      </c>
      <c r="N160" s="197">
        <f t="shared" si="49"/>
        <v>0</v>
      </c>
      <c r="O160" s="198">
        <f t="shared" si="50"/>
        <v>0</v>
      </c>
    </row>
    <row r="161" spans="1:15" ht="11.25" customHeight="1">
      <c r="A161" s="191"/>
      <c r="B161" s="192"/>
      <c r="C161" s="195" t="s">
        <v>9</v>
      </c>
      <c r="D161" s="196">
        <v>1</v>
      </c>
      <c r="E161" s="195">
        <v>2</v>
      </c>
      <c r="F161" s="196">
        <v>2</v>
      </c>
      <c r="G161" s="195">
        <v>2</v>
      </c>
      <c r="H161" s="196">
        <v>1</v>
      </c>
      <c r="I161" s="195">
        <v>3</v>
      </c>
      <c r="J161" s="196">
        <v>0</v>
      </c>
      <c r="K161" s="195">
        <v>3</v>
      </c>
      <c r="L161" s="196">
        <v>1</v>
      </c>
      <c r="M161" s="195">
        <v>2</v>
      </c>
      <c r="N161" s="197">
        <f t="shared" si="49"/>
        <v>1</v>
      </c>
      <c r="O161" s="198">
        <f t="shared" si="50"/>
        <v>2.4</v>
      </c>
    </row>
    <row r="162" spans="1:15" ht="11.25" customHeight="1">
      <c r="A162" s="191"/>
      <c r="B162" s="192"/>
      <c r="C162" s="195" t="s">
        <v>22</v>
      </c>
      <c r="D162" s="196">
        <v>0</v>
      </c>
      <c r="E162" s="195">
        <v>0</v>
      </c>
      <c r="F162" s="196">
        <v>0</v>
      </c>
      <c r="G162" s="195">
        <v>0</v>
      </c>
      <c r="H162" s="196">
        <v>0</v>
      </c>
      <c r="I162" s="195">
        <v>0</v>
      </c>
      <c r="J162" s="196">
        <v>0</v>
      </c>
      <c r="K162" s="195">
        <v>0</v>
      </c>
      <c r="L162" s="196">
        <v>1</v>
      </c>
      <c r="M162" s="195">
        <v>0</v>
      </c>
      <c r="N162" s="197">
        <f t="shared" si="49"/>
        <v>0.2</v>
      </c>
      <c r="O162" s="198">
        <f t="shared" si="50"/>
        <v>0</v>
      </c>
    </row>
    <row r="163" spans="1:15" ht="11.25" customHeight="1">
      <c r="A163" s="191"/>
      <c r="B163" s="192"/>
      <c r="C163" s="194" t="s">
        <v>10</v>
      </c>
      <c r="D163" s="200">
        <f aca="true" t="shared" si="51" ref="D163:M163">SUM(D156:D162)</f>
        <v>20</v>
      </c>
      <c r="E163" s="194">
        <f t="shared" si="51"/>
        <v>13</v>
      </c>
      <c r="F163" s="200">
        <f t="shared" si="51"/>
        <v>22</v>
      </c>
      <c r="G163" s="194">
        <f t="shared" si="51"/>
        <v>12</v>
      </c>
      <c r="H163" s="200">
        <f t="shared" si="51"/>
        <v>21</v>
      </c>
      <c r="I163" s="194">
        <f t="shared" si="51"/>
        <v>17</v>
      </c>
      <c r="J163" s="200">
        <f t="shared" si="51"/>
        <v>13</v>
      </c>
      <c r="K163" s="194">
        <f t="shared" si="51"/>
        <v>11</v>
      </c>
      <c r="L163" s="200">
        <f t="shared" si="51"/>
        <v>8</v>
      </c>
      <c r="M163" s="194">
        <f t="shared" si="51"/>
        <v>10</v>
      </c>
      <c r="N163" s="201">
        <f>(H163+J163+L163+D163+F163)/5</f>
        <v>16.8</v>
      </c>
      <c r="O163" s="202">
        <f>(I163+K163+M163+E163+G163)/5</f>
        <v>12.6</v>
      </c>
    </row>
    <row r="164" spans="1:15" ht="11.25" customHeight="1">
      <c r="A164" s="191"/>
      <c r="B164" s="192"/>
      <c r="C164" s="195"/>
      <c r="D164" s="196"/>
      <c r="E164" s="195"/>
      <c r="F164" s="196"/>
      <c r="G164" s="195"/>
      <c r="H164" s="196"/>
      <c r="I164" s="195"/>
      <c r="J164" s="196"/>
      <c r="K164" s="195"/>
      <c r="L164" s="196"/>
      <c r="M164" s="195"/>
      <c r="N164" s="197"/>
      <c r="O164" s="198"/>
    </row>
    <row r="165" spans="1:15" ht="11.25">
      <c r="A165" s="191" t="s">
        <v>112</v>
      </c>
      <c r="B165" s="192">
        <v>1975</v>
      </c>
      <c r="C165" s="195" t="s">
        <v>4</v>
      </c>
      <c r="D165" s="196">
        <v>3</v>
      </c>
      <c r="E165" s="195">
        <v>18</v>
      </c>
      <c r="F165" s="196">
        <v>4</v>
      </c>
      <c r="G165" s="195">
        <v>14</v>
      </c>
      <c r="H165" s="196">
        <v>3</v>
      </c>
      <c r="I165" s="195">
        <v>13</v>
      </c>
      <c r="J165" s="196">
        <v>2</v>
      </c>
      <c r="K165" s="195">
        <v>7</v>
      </c>
      <c r="L165" s="196">
        <v>6</v>
      </c>
      <c r="M165" s="195">
        <v>10</v>
      </c>
      <c r="N165" s="197">
        <f aca="true" t="shared" si="52" ref="N165:N171">AVERAGE(L165,J165,H165,F165,D165)</f>
        <v>3.6</v>
      </c>
      <c r="O165" s="198">
        <f aca="true" t="shared" si="53" ref="O165:O171">AVERAGE(M165,K165,I165,G165,E165)</f>
        <v>12.4</v>
      </c>
    </row>
    <row r="166" spans="1:15" ht="11.25" customHeight="1">
      <c r="A166" s="191"/>
      <c r="B166" s="192"/>
      <c r="C166" s="195" t="s">
        <v>5</v>
      </c>
      <c r="D166" s="196">
        <v>2</v>
      </c>
      <c r="E166" s="195">
        <v>2</v>
      </c>
      <c r="F166" s="196">
        <v>2</v>
      </c>
      <c r="G166" s="195">
        <v>0</v>
      </c>
      <c r="H166" s="196">
        <v>1</v>
      </c>
      <c r="I166" s="195">
        <v>1</v>
      </c>
      <c r="J166" s="196">
        <v>1</v>
      </c>
      <c r="K166" s="195">
        <v>2</v>
      </c>
      <c r="L166" s="196">
        <v>1</v>
      </c>
      <c r="M166" s="195">
        <v>5</v>
      </c>
      <c r="N166" s="197">
        <f t="shared" si="52"/>
        <v>1.4</v>
      </c>
      <c r="O166" s="198">
        <f t="shared" si="53"/>
        <v>2</v>
      </c>
    </row>
    <row r="167" spans="1:15" ht="11.25" customHeight="1">
      <c r="A167" s="191"/>
      <c r="B167" s="192"/>
      <c r="C167" s="195" t="s">
        <v>6</v>
      </c>
      <c r="D167" s="196">
        <v>1</v>
      </c>
      <c r="E167" s="195">
        <v>0</v>
      </c>
      <c r="F167" s="196">
        <v>1</v>
      </c>
      <c r="G167" s="195">
        <v>0</v>
      </c>
      <c r="H167" s="196">
        <v>0</v>
      </c>
      <c r="I167" s="195">
        <v>0</v>
      </c>
      <c r="J167" s="196">
        <v>0</v>
      </c>
      <c r="K167" s="195">
        <v>0</v>
      </c>
      <c r="L167" s="196">
        <v>0</v>
      </c>
      <c r="M167" s="195">
        <v>0</v>
      </c>
      <c r="N167" s="197">
        <f t="shared" si="52"/>
        <v>0.4</v>
      </c>
      <c r="O167" s="198">
        <f t="shared" si="53"/>
        <v>0</v>
      </c>
    </row>
    <row r="168" spans="1:15" ht="11.25" customHeight="1">
      <c r="A168" s="191"/>
      <c r="B168" s="192"/>
      <c r="C168" s="195" t="s">
        <v>7</v>
      </c>
      <c r="D168" s="196">
        <v>0</v>
      </c>
      <c r="E168" s="195">
        <v>0</v>
      </c>
      <c r="F168" s="196">
        <v>0</v>
      </c>
      <c r="G168" s="195">
        <v>0</v>
      </c>
      <c r="H168" s="196">
        <v>0</v>
      </c>
      <c r="I168" s="195">
        <v>0</v>
      </c>
      <c r="J168" s="196">
        <v>1</v>
      </c>
      <c r="K168" s="195">
        <v>1</v>
      </c>
      <c r="L168" s="196">
        <v>3</v>
      </c>
      <c r="M168" s="195">
        <v>1</v>
      </c>
      <c r="N168" s="197">
        <f t="shared" si="52"/>
        <v>0.8</v>
      </c>
      <c r="O168" s="198">
        <f t="shared" si="53"/>
        <v>0.4</v>
      </c>
    </row>
    <row r="169" spans="1:15" ht="11.25" customHeight="1">
      <c r="A169" s="191"/>
      <c r="B169" s="192"/>
      <c r="C169" s="195" t="s">
        <v>8</v>
      </c>
      <c r="D169" s="196">
        <v>0</v>
      </c>
      <c r="E169" s="195">
        <v>0</v>
      </c>
      <c r="F169" s="196">
        <v>0</v>
      </c>
      <c r="G169" s="195">
        <v>0</v>
      </c>
      <c r="H169" s="196">
        <v>0</v>
      </c>
      <c r="I169" s="195">
        <v>0</v>
      </c>
      <c r="J169" s="196">
        <v>0</v>
      </c>
      <c r="K169" s="195">
        <v>0</v>
      </c>
      <c r="L169" s="196">
        <v>0</v>
      </c>
      <c r="M169" s="195">
        <v>0</v>
      </c>
      <c r="N169" s="197">
        <f t="shared" si="52"/>
        <v>0</v>
      </c>
      <c r="O169" s="198">
        <f t="shared" si="53"/>
        <v>0</v>
      </c>
    </row>
    <row r="170" spans="1:15" ht="11.25" customHeight="1">
      <c r="A170" s="191"/>
      <c r="B170" s="192"/>
      <c r="C170" s="195" t="s">
        <v>9</v>
      </c>
      <c r="D170" s="196">
        <v>1</v>
      </c>
      <c r="E170" s="195">
        <v>1</v>
      </c>
      <c r="F170" s="196">
        <v>1</v>
      </c>
      <c r="G170" s="195">
        <v>5</v>
      </c>
      <c r="H170" s="196">
        <v>4</v>
      </c>
      <c r="I170" s="195">
        <v>5</v>
      </c>
      <c r="J170" s="196">
        <v>8</v>
      </c>
      <c r="K170" s="195">
        <v>4</v>
      </c>
      <c r="L170" s="196">
        <v>4</v>
      </c>
      <c r="M170" s="195">
        <v>1</v>
      </c>
      <c r="N170" s="197">
        <f t="shared" si="52"/>
        <v>3.6</v>
      </c>
      <c r="O170" s="198">
        <f t="shared" si="53"/>
        <v>3.2</v>
      </c>
    </row>
    <row r="171" spans="1:15" ht="11.25" customHeight="1">
      <c r="A171" s="191"/>
      <c r="B171" s="192"/>
      <c r="C171" s="195" t="s">
        <v>22</v>
      </c>
      <c r="D171" s="196">
        <v>0</v>
      </c>
      <c r="E171" s="195">
        <v>0</v>
      </c>
      <c r="F171" s="196">
        <v>0</v>
      </c>
      <c r="G171" s="195">
        <v>1</v>
      </c>
      <c r="H171" s="196">
        <v>0</v>
      </c>
      <c r="I171" s="195">
        <v>1</v>
      </c>
      <c r="J171" s="196">
        <v>0</v>
      </c>
      <c r="K171" s="195">
        <v>1</v>
      </c>
      <c r="L171" s="196">
        <v>0</v>
      </c>
      <c r="M171" s="195">
        <v>0</v>
      </c>
      <c r="N171" s="197">
        <f t="shared" si="52"/>
        <v>0</v>
      </c>
      <c r="O171" s="198">
        <f t="shared" si="53"/>
        <v>0.6</v>
      </c>
    </row>
    <row r="172" spans="1:15" ht="11.25" customHeight="1">
      <c r="A172" s="191"/>
      <c r="B172" s="192"/>
      <c r="C172" s="194" t="s">
        <v>10</v>
      </c>
      <c r="D172" s="200">
        <f aca="true" t="shared" si="54" ref="D172:M172">SUM(D165:D171)</f>
        <v>7</v>
      </c>
      <c r="E172" s="194">
        <f t="shared" si="54"/>
        <v>21</v>
      </c>
      <c r="F172" s="200">
        <f t="shared" si="54"/>
        <v>8</v>
      </c>
      <c r="G172" s="194">
        <f t="shared" si="54"/>
        <v>20</v>
      </c>
      <c r="H172" s="200">
        <f t="shared" si="54"/>
        <v>8</v>
      </c>
      <c r="I172" s="194">
        <f t="shared" si="54"/>
        <v>20</v>
      </c>
      <c r="J172" s="200">
        <f t="shared" si="54"/>
        <v>12</v>
      </c>
      <c r="K172" s="194">
        <f t="shared" si="54"/>
        <v>15</v>
      </c>
      <c r="L172" s="200">
        <f t="shared" si="54"/>
        <v>14</v>
      </c>
      <c r="M172" s="194">
        <f t="shared" si="54"/>
        <v>17</v>
      </c>
      <c r="N172" s="201">
        <f>(H172+J172+L172+D172+F172)/5</f>
        <v>9.8</v>
      </c>
      <c r="O172" s="202">
        <f>(I172+K172+M172+E172+G172)/5</f>
        <v>18.6</v>
      </c>
    </row>
    <row r="173" spans="1:15" ht="11.25" customHeight="1">
      <c r="A173" s="191"/>
      <c r="B173" s="192"/>
      <c r="C173" s="195"/>
      <c r="D173" s="196"/>
      <c r="E173" s="195"/>
      <c r="F173" s="196"/>
      <c r="G173" s="195"/>
      <c r="H173" s="196"/>
      <c r="I173" s="195"/>
      <c r="J173" s="196"/>
      <c r="K173" s="195"/>
      <c r="L173" s="196"/>
      <c r="M173" s="195"/>
      <c r="N173" s="197"/>
      <c r="O173" s="198"/>
    </row>
    <row r="174" spans="1:15" ht="11.25" customHeight="1">
      <c r="A174" s="191" t="s">
        <v>115</v>
      </c>
      <c r="B174" s="192">
        <v>1969</v>
      </c>
      <c r="C174" s="195" t="s">
        <v>4</v>
      </c>
      <c r="D174" s="196">
        <v>3</v>
      </c>
      <c r="E174" s="195">
        <v>1</v>
      </c>
      <c r="F174" s="196">
        <v>2</v>
      </c>
      <c r="G174" s="195">
        <v>0</v>
      </c>
      <c r="H174" s="196">
        <v>1</v>
      </c>
      <c r="I174" s="195">
        <v>1</v>
      </c>
      <c r="J174" s="196">
        <v>2</v>
      </c>
      <c r="K174" s="195">
        <v>3</v>
      </c>
      <c r="L174" s="196">
        <v>5</v>
      </c>
      <c r="M174" s="195">
        <v>3</v>
      </c>
      <c r="N174" s="197">
        <f aca="true" t="shared" si="55" ref="N174:N180">AVERAGE(L174,J174,H174,F174,D174)</f>
        <v>2.6</v>
      </c>
      <c r="O174" s="198">
        <f aca="true" t="shared" si="56" ref="O174:O180">AVERAGE(M174,K174,I174,G174,E174)</f>
        <v>1.6</v>
      </c>
    </row>
    <row r="175" spans="1:15" ht="11.25" customHeight="1">
      <c r="A175" s="191"/>
      <c r="B175" s="192"/>
      <c r="C175" s="195" t="s">
        <v>5</v>
      </c>
      <c r="D175" s="196">
        <v>0</v>
      </c>
      <c r="E175" s="195">
        <v>1</v>
      </c>
      <c r="F175" s="196">
        <v>1</v>
      </c>
      <c r="G175" s="195">
        <v>0</v>
      </c>
      <c r="H175" s="196">
        <v>1</v>
      </c>
      <c r="I175" s="195">
        <v>0</v>
      </c>
      <c r="J175" s="196">
        <v>2</v>
      </c>
      <c r="K175" s="195">
        <v>1</v>
      </c>
      <c r="L175" s="196">
        <v>1</v>
      </c>
      <c r="M175" s="195">
        <v>0</v>
      </c>
      <c r="N175" s="197">
        <f t="shared" si="55"/>
        <v>1</v>
      </c>
      <c r="O175" s="198">
        <f t="shared" si="56"/>
        <v>0.4</v>
      </c>
    </row>
    <row r="176" spans="1:15" ht="11.25" customHeight="1">
      <c r="A176" s="191"/>
      <c r="B176" s="192"/>
      <c r="C176" s="195" t="s">
        <v>6</v>
      </c>
      <c r="D176" s="196">
        <v>0</v>
      </c>
      <c r="E176" s="195">
        <v>0</v>
      </c>
      <c r="F176" s="196">
        <v>0</v>
      </c>
      <c r="G176" s="195">
        <v>0</v>
      </c>
      <c r="H176" s="196">
        <v>0</v>
      </c>
      <c r="I176" s="195">
        <v>0</v>
      </c>
      <c r="J176" s="196">
        <v>0</v>
      </c>
      <c r="K176" s="195">
        <v>0</v>
      </c>
      <c r="L176" s="196">
        <v>0</v>
      </c>
      <c r="M176" s="195">
        <v>0</v>
      </c>
      <c r="N176" s="197">
        <f t="shared" si="55"/>
        <v>0</v>
      </c>
      <c r="O176" s="198">
        <f t="shared" si="56"/>
        <v>0</v>
      </c>
    </row>
    <row r="177" spans="1:15" ht="11.25" customHeight="1">
      <c r="A177" s="191"/>
      <c r="B177" s="192"/>
      <c r="C177" s="195" t="s">
        <v>7</v>
      </c>
      <c r="D177" s="196">
        <v>0</v>
      </c>
      <c r="E177" s="195">
        <v>0</v>
      </c>
      <c r="F177" s="196">
        <v>0</v>
      </c>
      <c r="G177" s="195">
        <v>1</v>
      </c>
      <c r="H177" s="196">
        <v>0</v>
      </c>
      <c r="I177" s="195">
        <v>1</v>
      </c>
      <c r="J177" s="196">
        <v>0</v>
      </c>
      <c r="K177" s="195">
        <v>0</v>
      </c>
      <c r="L177" s="196">
        <v>0</v>
      </c>
      <c r="M177" s="195">
        <v>0</v>
      </c>
      <c r="N177" s="197">
        <f t="shared" si="55"/>
        <v>0</v>
      </c>
      <c r="O177" s="198">
        <f t="shared" si="56"/>
        <v>0.4</v>
      </c>
    </row>
    <row r="178" spans="1:15" ht="11.25" customHeight="1">
      <c r="A178" s="191"/>
      <c r="B178" s="192"/>
      <c r="C178" s="195" t="s">
        <v>8</v>
      </c>
      <c r="D178" s="196">
        <v>0</v>
      </c>
      <c r="E178" s="195">
        <v>0</v>
      </c>
      <c r="F178" s="196">
        <v>0</v>
      </c>
      <c r="G178" s="195">
        <v>0</v>
      </c>
      <c r="H178" s="196">
        <v>0</v>
      </c>
      <c r="I178" s="195">
        <v>0</v>
      </c>
      <c r="J178" s="196">
        <v>0</v>
      </c>
      <c r="K178" s="195">
        <v>0</v>
      </c>
      <c r="L178" s="196">
        <v>0</v>
      </c>
      <c r="M178" s="195">
        <v>1</v>
      </c>
      <c r="N178" s="197">
        <f t="shared" si="55"/>
        <v>0</v>
      </c>
      <c r="O178" s="198">
        <f t="shared" si="56"/>
        <v>0.2</v>
      </c>
    </row>
    <row r="179" spans="1:15" ht="11.25" customHeight="1">
      <c r="A179" s="191"/>
      <c r="B179" s="192"/>
      <c r="C179" s="195" t="s">
        <v>9</v>
      </c>
      <c r="D179" s="196">
        <v>0</v>
      </c>
      <c r="E179" s="195">
        <v>1</v>
      </c>
      <c r="F179" s="196">
        <v>3</v>
      </c>
      <c r="G179" s="195">
        <v>2</v>
      </c>
      <c r="H179" s="196">
        <v>0</v>
      </c>
      <c r="I179" s="195">
        <v>3</v>
      </c>
      <c r="J179" s="196">
        <v>1</v>
      </c>
      <c r="K179" s="195">
        <v>2</v>
      </c>
      <c r="L179" s="196">
        <v>0</v>
      </c>
      <c r="M179" s="195">
        <v>3</v>
      </c>
      <c r="N179" s="197">
        <f t="shared" si="55"/>
        <v>0.8</v>
      </c>
      <c r="O179" s="198">
        <f t="shared" si="56"/>
        <v>2.2</v>
      </c>
    </row>
    <row r="180" spans="1:15" ht="11.25" customHeight="1">
      <c r="A180" s="191"/>
      <c r="B180" s="192"/>
      <c r="C180" s="195" t="s">
        <v>22</v>
      </c>
      <c r="D180" s="196">
        <v>1</v>
      </c>
      <c r="E180" s="195">
        <v>1</v>
      </c>
      <c r="F180" s="196">
        <v>0</v>
      </c>
      <c r="G180" s="195">
        <v>0</v>
      </c>
      <c r="H180" s="196">
        <v>0</v>
      </c>
      <c r="I180" s="195">
        <v>0</v>
      </c>
      <c r="J180" s="196">
        <v>1</v>
      </c>
      <c r="K180" s="195">
        <v>0</v>
      </c>
      <c r="L180" s="196">
        <v>1</v>
      </c>
      <c r="M180" s="195">
        <v>0</v>
      </c>
      <c r="N180" s="197">
        <f t="shared" si="55"/>
        <v>0.6</v>
      </c>
      <c r="O180" s="198">
        <f t="shared" si="56"/>
        <v>0.2</v>
      </c>
    </row>
    <row r="181" spans="1:15" ht="11.25" customHeight="1">
      <c r="A181" s="191"/>
      <c r="B181" s="192"/>
      <c r="C181" s="194" t="s">
        <v>10</v>
      </c>
      <c r="D181" s="200">
        <f aca="true" t="shared" si="57" ref="D181:M181">SUM(D174:D180)</f>
        <v>4</v>
      </c>
      <c r="E181" s="194">
        <f t="shared" si="57"/>
        <v>4</v>
      </c>
      <c r="F181" s="200">
        <f t="shared" si="57"/>
        <v>6</v>
      </c>
      <c r="G181" s="194">
        <f t="shared" si="57"/>
        <v>3</v>
      </c>
      <c r="H181" s="200">
        <f t="shared" si="57"/>
        <v>2</v>
      </c>
      <c r="I181" s="194">
        <f t="shared" si="57"/>
        <v>5</v>
      </c>
      <c r="J181" s="200">
        <f t="shared" si="57"/>
        <v>6</v>
      </c>
      <c r="K181" s="194">
        <f t="shared" si="57"/>
        <v>6</v>
      </c>
      <c r="L181" s="200">
        <f t="shared" si="57"/>
        <v>7</v>
      </c>
      <c r="M181" s="194">
        <f t="shared" si="57"/>
        <v>7</v>
      </c>
      <c r="N181" s="201">
        <f>(H181+J181+L181+D181+F181)/5</f>
        <v>5</v>
      </c>
      <c r="O181" s="202">
        <f>(I181+K181+M181+E181+G181)/5</f>
        <v>5</v>
      </c>
    </row>
    <row r="182" spans="1:15" ht="11.25" customHeight="1">
      <c r="A182" s="191"/>
      <c r="B182" s="192"/>
      <c r="C182" s="195"/>
      <c r="D182" s="196"/>
      <c r="E182" s="195"/>
      <c r="F182" s="196"/>
      <c r="G182" s="195"/>
      <c r="H182" s="196"/>
      <c r="I182" s="195"/>
      <c r="J182" s="196"/>
      <c r="K182" s="195"/>
      <c r="L182" s="196"/>
      <c r="M182" s="195"/>
      <c r="N182" s="197"/>
      <c r="O182" s="198"/>
    </row>
    <row r="183" spans="1:15" ht="11.25">
      <c r="A183" s="191" t="s">
        <v>118</v>
      </c>
      <c r="B183" s="192">
        <v>1976</v>
      </c>
      <c r="C183" s="195" t="s">
        <v>4</v>
      </c>
      <c r="D183" s="196">
        <v>26</v>
      </c>
      <c r="E183" s="195">
        <v>8</v>
      </c>
      <c r="F183" s="196">
        <v>25</v>
      </c>
      <c r="G183" s="195">
        <v>4</v>
      </c>
      <c r="H183" s="196">
        <v>24</v>
      </c>
      <c r="I183" s="195">
        <v>3</v>
      </c>
      <c r="J183" s="196">
        <v>22</v>
      </c>
      <c r="K183" s="195">
        <v>3</v>
      </c>
      <c r="L183" s="196">
        <v>26</v>
      </c>
      <c r="M183" s="195">
        <v>6</v>
      </c>
      <c r="N183" s="197">
        <f aca="true" t="shared" si="58" ref="N183:N189">AVERAGE(L183,J183,H183,F183,D183)</f>
        <v>24.6</v>
      </c>
      <c r="O183" s="198">
        <f aca="true" t="shared" si="59" ref="O183:O189">AVERAGE(M183,K183,I183,G183,E183)</f>
        <v>4.8</v>
      </c>
    </row>
    <row r="184" spans="1:15" ht="11.25" customHeight="1">
      <c r="A184" s="191"/>
      <c r="B184" s="192"/>
      <c r="C184" s="195" t="s">
        <v>5</v>
      </c>
      <c r="D184" s="196">
        <v>0</v>
      </c>
      <c r="E184" s="195">
        <v>0</v>
      </c>
      <c r="F184" s="196">
        <v>1</v>
      </c>
      <c r="G184" s="195">
        <v>0</v>
      </c>
      <c r="H184" s="196">
        <v>1</v>
      </c>
      <c r="I184" s="195">
        <v>1</v>
      </c>
      <c r="J184" s="196">
        <v>0</v>
      </c>
      <c r="K184" s="195">
        <v>1</v>
      </c>
      <c r="L184" s="196">
        <v>0</v>
      </c>
      <c r="M184" s="195">
        <v>2</v>
      </c>
      <c r="N184" s="197">
        <f t="shared" si="58"/>
        <v>0.4</v>
      </c>
      <c r="O184" s="198">
        <f t="shared" si="59"/>
        <v>0.8</v>
      </c>
    </row>
    <row r="185" spans="1:15" ht="11.25" customHeight="1">
      <c r="A185" s="191"/>
      <c r="B185" s="192"/>
      <c r="C185" s="195" t="s">
        <v>6</v>
      </c>
      <c r="D185" s="196">
        <v>0</v>
      </c>
      <c r="E185" s="195">
        <v>0</v>
      </c>
      <c r="F185" s="196">
        <v>0</v>
      </c>
      <c r="G185" s="195">
        <v>0</v>
      </c>
      <c r="H185" s="196">
        <v>0</v>
      </c>
      <c r="I185" s="195">
        <v>0</v>
      </c>
      <c r="J185" s="196">
        <v>0</v>
      </c>
      <c r="K185" s="195">
        <v>0</v>
      </c>
      <c r="L185" s="196">
        <v>0</v>
      </c>
      <c r="M185" s="195">
        <v>0</v>
      </c>
      <c r="N185" s="197">
        <f t="shared" si="58"/>
        <v>0</v>
      </c>
      <c r="O185" s="198">
        <f t="shared" si="59"/>
        <v>0</v>
      </c>
    </row>
    <row r="186" spans="1:15" ht="11.25" customHeight="1">
      <c r="A186" s="191"/>
      <c r="B186" s="192"/>
      <c r="C186" s="195" t="s">
        <v>7</v>
      </c>
      <c r="D186" s="196">
        <v>2</v>
      </c>
      <c r="E186" s="195">
        <v>1</v>
      </c>
      <c r="F186" s="196">
        <v>2</v>
      </c>
      <c r="G186" s="195">
        <v>0</v>
      </c>
      <c r="H186" s="196">
        <v>1</v>
      </c>
      <c r="I186" s="195">
        <v>0</v>
      </c>
      <c r="J186" s="196">
        <v>0</v>
      </c>
      <c r="K186" s="195">
        <v>0</v>
      </c>
      <c r="L186" s="196">
        <v>0</v>
      </c>
      <c r="M186" s="195">
        <v>1</v>
      </c>
      <c r="N186" s="197">
        <f t="shared" si="58"/>
        <v>1</v>
      </c>
      <c r="O186" s="198">
        <f t="shared" si="59"/>
        <v>0.4</v>
      </c>
    </row>
    <row r="187" spans="1:15" ht="11.25" customHeight="1">
      <c r="A187" s="191"/>
      <c r="B187" s="192"/>
      <c r="C187" s="195" t="s">
        <v>8</v>
      </c>
      <c r="D187" s="196">
        <v>0</v>
      </c>
      <c r="E187" s="195">
        <v>0</v>
      </c>
      <c r="F187" s="196">
        <v>0</v>
      </c>
      <c r="G187" s="195">
        <v>0</v>
      </c>
      <c r="H187" s="196">
        <v>0</v>
      </c>
      <c r="I187" s="195">
        <v>0</v>
      </c>
      <c r="J187" s="196">
        <v>0</v>
      </c>
      <c r="K187" s="195">
        <v>0</v>
      </c>
      <c r="L187" s="196">
        <v>0</v>
      </c>
      <c r="M187" s="195">
        <v>0</v>
      </c>
      <c r="N187" s="197">
        <f t="shared" si="58"/>
        <v>0</v>
      </c>
      <c r="O187" s="198">
        <f t="shared" si="59"/>
        <v>0</v>
      </c>
    </row>
    <row r="188" spans="1:15" ht="11.25" customHeight="1">
      <c r="A188" s="191"/>
      <c r="B188" s="192"/>
      <c r="C188" s="195" t="s">
        <v>9</v>
      </c>
      <c r="D188" s="196">
        <v>30</v>
      </c>
      <c r="E188" s="195">
        <v>15</v>
      </c>
      <c r="F188" s="196">
        <v>40</v>
      </c>
      <c r="G188" s="195">
        <v>26</v>
      </c>
      <c r="H188" s="196">
        <v>26</v>
      </c>
      <c r="I188" s="195">
        <v>22</v>
      </c>
      <c r="J188" s="196">
        <v>28</v>
      </c>
      <c r="K188" s="195">
        <v>13</v>
      </c>
      <c r="L188" s="196">
        <v>25</v>
      </c>
      <c r="M188" s="195">
        <v>12</v>
      </c>
      <c r="N188" s="197">
        <f t="shared" si="58"/>
        <v>29.8</v>
      </c>
      <c r="O188" s="198">
        <f t="shared" si="59"/>
        <v>17.6</v>
      </c>
    </row>
    <row r="189" spans="1:15" ht="11.25" customHeight="1">
      <c r="A189" s="191"/>
      <c r="B189" s="192"/>
      <c r="C189" s="195" t="s">
        <v>22</v>
      </c>
      <c r="D189" s="196">
        <v>0</v>
      </c>
      <c r="E189" s="195">
        <v>0</v>
      </c>
      <c r="F189" s="196">
        <v>0</v>
      </c>
      <c r="G189" s="195">
        <v>0</v>
      </c>
      <c r="H189" s="196">
        <v>0</v>
      </c>
      <c r="I189" s="195">
        <v>1</v>
      </c>
      <c r="J189" s="196">
        <v>0</v>
      </c>
      <c r="K189" s="195">
        <v>1</v>
      </c>
      <c r="L189" s="196">
        <v>0</v>
      </c>
      <c r="M189" s="195">
        <v>0</v>
      </c>
      <c r="N189" s="197">
        <f t="shared" si="58"/>
        <v>0</v>
      </c>
      <c r="O189" s="198">
        <f t="shared" si="59"/>
        <v>0.4</v>
      </c>
    </row>
    <row r="190" spans="1:15" ht="11.25" customHeight="1">
      <c r="A190" s="191"/>
      <c r="B190" s="192"/>
      <c r="C190" s="194" t="s">
        <v>10</v>
      </c>
      <c r="D190" s="200">
        <f aca="true" t="shared" si="60" ref="D190:M190">SUM(D183:D189)</f>
        <v>58</v>
      </c>
      <c r="E190" s="194">
        <f t="shared" si="60"/>
        <v>24</v>
      </c>
      <c r="F190" s="200">
        <f t="shared" si="60"/>
        <v>68</v>
      </c>
      <c r="G190" s="194">
        <f t="shared" si="60"/>
        <v>30</v>
      </c>
      <c r="H190" s="200">
        <f t="shared" si="60"/>
        <v>52</v>
      </c>
      <c r="I190" s="194">
        <f t="shared" si="60"/>
        <v>27</v>
      </c>
      <c r="J190" s="200">
        <f t="shared" si="60"/>
        <v>50</v>
      </c>
      <c r="K190" s="194">
        <f t="shared" si="60"/>
        <v>18</v>
      </c>
      <c r="L190" s="200">
        <f t="shared" si="60"/>
        <v>51</v>
      </c>
      <c r="M190" s="194">
        <f t="shared" si="60"/>
        <v>21</v>
      </c>
      <c r="N190" s="201">
        <f>(H190+J190+L190+D190+F190)/5</f>
        <v>55.8</v>
      </c>
      <c r="O190" s="202">
        <f>(I190+K190+M190+E190+G190)/5</f>
        <v>24</v>
      </c>
    </row>
    <row r="191" spans="1:15" ht="11.25" customHeight="1">
      <c r="A191" s="191"/>
      <c r="B191" s="192"/>
      <c r="C191" s="195"/>
      <c r="D191" s="196"/>
      <c r="E191" s="195"/>
      <c r="F191" s="196"/>
      <c r="G191" s="195"/>
      <c r="H191" s="196"/>
      <c r="I191" s="195"/>
      <c r="J191" s="196"/>
      <c r="K191" s="195"/>
      <c r="L191" s="196"/>
      <c r="M191" s="195"/>
      <c r="N191" s="197"/>
      <c r="O191" s="198"/>
    </row>
    <row r="192" spans="1:15" ht="11.25">
      <c r="A192" s="191" t="s">
        <v>152</v>
      </c>
      <c r="B192" s="192">
        <v>1997</v>
      </c>
      <c r="C192" s="195" t="s">
        <v>4</v>
      </c>
      <c r="D192" s="196">
        <v>1</v>
      </c>
      <c r="E192" s="195">
        <v>0</v>
      </c>
      <c r="F192" s="196">
        <v>0</v>
      </c>
      <c r="G192" s="195">
        <v>0</v>
      </c>
      <c r="H192" s="196">
        <v>0</v>
      </c>
      <c r="I192" s="195">
        <v>0</v>
      </c>
      <c r="J192" s="196">
        <v>0</v>
      </c>
      <c r="K192" s="195">
        <v>0</v>
      </c>
      <c r="L192" s="196">
        <v>0</v>
      </c>
      <c r="M192" s="195">
        <v>2</v>
      </c>
      <c r="N192" s="197">
        <f aca="true" t="shared" si="61" ref="N192:N198">AVERAGE(L192,J192,H192,F192,D192)</f>
        <v>0.2</v>
      </c>
      <c r="O192" s="198">
        <f aca="true" t="shared" si="62" ref="O192:O198">AVERAGE(M192,K192,I192,G192,E192)</f>
        <v>0.4</v>
      </c>
    </row>
    <row r="193" spans="1:15" ht="11.25" customHeight="1">
      <c r="A193" s="191"/>
      <c r="B193" s="192"/>
      <c r="C193" s="195" t="s">
        <v>5</v>
      </c>
      <c r="D193" s="196">
        <v>0</v>
      </c>
      <c r="E193" s="195">
        <v>0</v>
      </c>
      <c r="F193" s="196">
        <v>0</v>
      </c>
      <c r="G193" s="195">
        <v>0</v>
      </c>
      <c r="H193" s="196">
        <v>0</v>
      </c>
      <c r="I193" s="195">
        <v>0</v>
      </c>
      <c r="J193" s="196">
        <v>0</v>
      </c>
      <c r="K193" s="195">
        <v>0</v>
      </c>
      <c r="L193" s="196">
        <v>0</v>
      </c>
      <c r="M193" s="195">
        <v>0</v>
      </c>
      <c r="N193" s="197">
        <f t="shared" si="61"/>
        <v>0</v>
      </c>
      <c r="O193" s="198">
        <f t="shared" si="62"/>
        <v>0</v>
      </c>
    </row>
    <row r="194" spans="1:15" ht="11.25" customHeight="1">
      <c r="A194" s="191"/>
      <c r="B194" s="192"/>
      <c r="C194" s="195" t="s">
        <v>6</v>
      </c>
      <c r="D194" s="196">
        <v>0</v>
      </c>
      <c r="E194" s="195">
        <v>0</v>
      </c>
      <c r="F194" s="196">
        <v>0</v>
      </c>
      <c r="G194" s="195">
        <v>0</v>
      </c>
      <c r="H194" s="196">
        <v>0</v>
      </c>
      <c r="I194" s="195">
        <v>0</v>
      </c>
      <c r="J194" s="196">
        <v>0</v>
      </c>
      <c r="K194" s="195">
        <v>0</v>
      </c>
      <c r="L194" s="196">
        <v>0</v>
      </c>
      <c r="M194" s="195">
        <v>0</v>
      </c>
      <c r="N194" s="197">
        <f t="shared" si="61"/>
        <v>0</v>
      </c>
      <c r="O194" s="198">
        <f t="shared" si="62"/>
        <v>0</v>
      </c>
    </row>
    <row r="195" spans="1:15" ht="11.25" customHeight="1">
      <c r="A195" s="191"/>
      <c r="B195" s="192"/>
      <c r="C195" s="195" t="s">
        <v>7</v>
      </c>
      <c r="D195" s="196">
        <v>0</v>
      </c>
      <c r="E195" s="195">
        <v>0</v>
      </c>
      <c r="F195" s="196">
        <v>0</v>
      </c>
      <c r="G195" s="195">
        <v>0</v>
      </c>
      <c r="H195" s="196">
        <v>0</v>
      </c>
      <c r="I195" s="195">
        <v>0</v>
      </c>
      <c r="J195" s="196">
        <v>0</v>
      </c>
      <c r="K195" s="195">
        <v>0</v>
      </c>
      <c r="L195" s="196">
        <v>0</v>
      </c>
      <c r="M195" s="195">
        <v>0</v>
      </c>
      <c r="N195" s="197">
        <f t="shared" si="61"/>
        <v>0</v>
      </c>
      <c r="O195" s="198">
        <f t="shared" si="62"/>
        <v>0</v>
      </c>
    </row>
    <row r="196" spans="1:15" ht="11.25" customHeight="1">
      <c r="A196" s="191"/>
      <c r="B196" s="192"/>
      <c r="C196" s="195" t="s">
        <v>8</v>
      </c>
      <c r="D196" s="196">
        <v>0</v>
      </c>
      <c r="E196" s="195">
        <v>0</v>
      </c>
      <c r="F196" s="196">
        <v>0</v>
      </c>
      <c r="G196" s="195">
        <v>0</v>
      </c>
      <c r="H196" s="196">
        <v>0</v>
      </c>
      <c r="I196" s="195">
        <v>0</v>
      </c>
      <c r="J196" s="196">
        <v>0</v>
      </c>
      <c r="K196" s="195">
        <v>0</v>
      </c>
      <c r="L196" s="196">
        <v>0</v>
      </c>
      <c r="M196" s="195">
        <v>0</v>
      </c>
      <c r="N196" s="197">
        <f t="shared" si="61"/>
        <v>0</v>
      </c>
      <c r="O196" s="198">
        <f t="shared" si="62"/>
        <v>0</v>
      </c>
    </row>
    <row r="197" spans="1:15" ht="11.25" customHeight="1">
      <c r="A197" s="191"/>
      <c r="B197" s="192"/>
      <c r="C197" s="195" t="s">
        <v>9</v>
      </c>
      <c r="D197" s="196">
        <v>7</v>
      </c>
      <c r="E197" s="195">
        <v>0</v>
      </c>
      <c r="F197" s="196">
        <v>6</v>
      </c>
      <c r="G197" s="195">
        <v>0</v>
      </c>
      <c r="H197" s="196">
        <v>2</v>
      </c>
      <c r="I197" s="195">
        <v>1</v>
      </c>
      <c r="J197" s="196">
        <v>1</v>
      </c>
      <c r="K197" s="195">
        <v>1</v>
      </c>
      <c r="L197" s="196">
        <v>0</v>
      </c>
      <c r="M197" s="195">
        <v>0</v>
      </c>
      <c r="N197" s="197">
        <f t="shared" si="61"/>
        <v>3.2</v>
      </c>
      <c r="O197" s="198">
        <f t="shared" si="62"/>
        <v>0.4</v>
      </c>
    </row>
    <row r="198" spans="1:15" ht="11.25" customHeight="1">
      <c r="A198" s="191"/>
      <c r="B198" s="192"/>
      <c r="C198" s="195" t="s">
        <v>22</v>
      </c>
      <c r="D198" s="196">
        <v>0</v>
      </c>
      <c r="E198" s="195">
        <v>0</v>
      </c>
      <c r="F198" s="196">
        <v>0</v>
      </c>
      <c r="G198" s="195">
        <v>0</v>
      </c>
      <c r="H198" s="196">
        <v>0</v>
      </c>
      <c r="I198" s="195">
        <v>0</v>
      </c>
      <c r="J198" s="196">
        <v>0</v>
      </c>
      <c r="K198" s="195">
        <v>0</v>
      </c>
      <c r="L198" s="196">
        <v>0</v>
      </c>
      <c r="M198" s="195">
        <v>0</v>
      </c>
      <c r="N198" s="197">
        <f t="shared" si="61"/>
        <v>0</v>
      </c>
      <c r="O198" s="198">
        <f t="shared" si="62"/>
        <v>0</v>
      </c>
    </row>
    <row r="199" spans="1:15" ht="11.25" customHeight="1">
      <c r="A199" s="191"/>
      <c r="B199" s="192"/>
      <c r="C199" s="194" t="s">
        <v>10</v>
      </c>
      <c r="D199" s="200">
        <f aca="true" t="shared" si="63" ref="D199:M199">SUM(D192:D198)</f>
        <v>8</v>
      </c>
      <c r="E199" s="194">
        <f t="shared" si="63"/>
        <v>0</v>
      </c>
      <c r="F199" s="200">
        <f t="shared" si="63"/>
        <v>6</v>
      </c>
      <c r="G199" s="194">
        <f t="shared" si="63"/>
        <v>0</v>
      </c>
      <c r="H199" s="200">
        <f t="shared" si="63"/>
        <v>2</v>
      </c>
      <c r="I199" s="194">
        <f t="shared" si="63"/>
        <v>1</v>
      </c>
      <c r="J199" s="200">
        <f t="shared" si="63"/>
        <v>1</v>
      </c>
      <c r="K199" s="194">
        <f t="shared" si="63"/>
        <v>1</v>
      </c>
      <c r="L199" s="200">
        <f t="shared" si="63"/>
        <v>0</v>
      </c>
      <c r="M199" s="194">
        <f t="shared" si="63"/>
        <v>2</v>
      </c>
      <c r="N199" s="201">
        <f>(H199+J199+L199+D199+F199)/5</f>
        <v>3.4</v>
      </c>
      <c r="O199" s="202">
        <f>(I199+K199+M199+E199+G199)/5</f>
        <v>0.8</v>
      </c>
    </row>
    <row r="200" spans="1:15" ht="11.25" customHeight="1">
      <c r="A200" s="191"/>
      <c r="B200" s="192"/>
      <c r="C200" s="195"/>
      <c r="D200" s="196"/>
      <c r="E200" s="195"/>
      <c r="F200" s="196"/>
      <c r="G200" s="195"/>
      <c r="H200" s="196"/>
      <c r="I200" s="195"/>
      <c r="J200" s="196"/>
      <c r="K200" s="195"/>
      <c r="L200" s="196"/>
      <c r="M200" s="195"/>
      <c r="N200" s="197"/>
      <c r="O200" s="198"/>
    </row>
    <row r="201" spans="1:15" ht="11.25" customHeight="1">
      <c r="A201" s="191" t="s">
        <v>219</v>
      </c>
      <c r="B201" s="192">
        <v>1963</v>
      </c>
      <c r="C201" s="195" t="s">
        <v>4</v>
      </c>
      <c r="D201" s="196">
        <v>11</v>
      </c>
      <c r="E201" s="195">
        <v>5</v>
      </c>
      <c r="F201" s="196">
        <v>8</v>
      </c>
      <c r="G201" s="195">
        <v>2</v>
      </c>
      <c r="H201" s="196">
        <v>9</v>
      </c>
      <c r="I201" s="195">
        <v>3</v>
      </c>
      <c r="J201" s="196">
        <v>8</v>
      </c>
      <c r="K201" s="195">
        <v>6</v>
      </c>
      <c r="L201" s="196">
        <v>7</v>
      </c>
      <c r="M201" s="195">
        <v>6</v>
      </c>
      <c r="N201" s="197">
        <f aca="true" t="shared" si="64" ref="N201:N207">AVERAGE(L201,J201,H201,F201,D201)</f>
        <v>8.6</v>
      </c>
      <c r="O201" s="198">
        <f aca="true" t="shared" si="65" ref="O201:O207">AVERAGE(M201,K201,I201,G201,E201)</f>
        <v>4.4</v>
      </c>
    </row>
    <row r="202" spans="1:15" ht="11.25" customHeight="1">
      <c r="A202" s="191"/>
      <c r="B202" s="192"/>
      <c r="C202" s="195" t="s">
        <v>5</v>
      </c>
      <c r="D202" s="196">
        <v>0</v>
      </c>
      <c r="E202" s="195">
        <v>1</v>
      </c>
      <c r="F202" s="196">
        <v>0</v>
      </c>
      <c r="G202" s="195">
        <v>2</v>
      </c>
      <c r="H202" s="196">
        <v>0</v>
      </c>
      <c r="I202" s="195">
        <v>2</v>
      </c>
      <c r="J202" s="196">
        <v>0</v>
      </c>
      <c r="K202" s="195">
        <v>3</v>
      </c>
      <c r="L202" s="196">
        <v>1</v>
      </c>
      <c r="M202" s="195">
        <v>2</v>
      </c>
      <c r="N202" s="197">
        <f t="shared" si="64"/>
        <v>0.2</v>
      </c>
      <c r="O202" s="198">
        <f t="shared" si="65"/>
        <v>2</v>
      </c>
    </row>
    <row r="203" spans="1:15" ht="11.25" customHeight="1">
      <c r="A203" s="191"/>
      <c r="B203" s="192"/>
      <c r="C203" s="195" t="s">
        <v>6</v>
      </c>
      <c r="D203" s="196">
        <v>0</v>
      </c>
      <c r="E203" s="195">
        <v>0</v>
      </c>
      <c r="F203" s="196">
        <v>0</v>
      </c>
      <c r="G203" s="195">
        <v>0</v>
      </c>
      <c r="H203" s="196">
        <v>0</v>
      </c>
      <c r="I203" s="195">
        <v>0</v>
      </c>
      <c r="J203" s="196">
        <v>0</v>
      </c>
      <c r="K203" s="195">
        <v>0</v>
      </c>
      <c r="L203" s="196">
        <v>0</v>
      </c>
      <c r="M203" s="195">
        <v>0</v>
      </c>
      <c r="N203" s="197">
        <f t="shared" si="64"/>
        <v>0</v>
      </c>
      <c r="O203" s="198">
        <f t="shared" si="65"/>
        <v>0</v>
      </c>
    </row>
    <row r="204" spans="1:15" ht="11.25" customHeight="1">
      <c r="A204" s="191"/>
      <c r="B204" s="192"/>
      <c r="C204" s="195" t="s">
        <v>7</v>
      </c>
      <c r="D204" s="196">
        <v>0</v>
      </c>
      <c r="E204" s="195">
        <v>0</v>
      </c>
      <c r="F204" s="196">
        <v>1</v>
      </c>
      <c r="G204" s="195">
        <v>1</v>
      </c>
      <c r="H204" s="196">
        <v>1</v>
      </c>
      <c r="I204" s="195">
        <v>0</v>
      </c>
      <c r="J204" s="196">
        <v>1</v>
      </c>
      <c r="K204" s="195">
        <v>0</v>
      </c>
      <c r="L204" s="196">
        <v>2</v>
      </c>
      <c r="M204" s="195">
        <v>1</v>
      </c>
      <c r="N204" s="197">
        <f t="shared" si="64"/>
        <v>1</v>
      </c>
      <c r="O204" s="198">
        <f t="shared" si="65"/>
        <v>0.4</v>
      </c>
    </row>
    <row r="205" spans="1:15" ht="11.25" customHeight="1">
      <c r="A205" s="191"/>
      <c r="B205" s="192"/>
      <c r="C205" s="195" t="s">
        <v>8</v>
      </c>
      <c r="D205" s="196">
        <v>0</v>
      </c>
      <c r="E205" s="195">
        <v>0</v>
      </c>
      <c r="F205" s="196">
        <v>0</v>
      </c>
      <c r="G205" s="195">
        <v>0</v>
      </c>
      <c r="H205" s="196">
        <v>0</v>
      </c>
      <c r="I205" s="195">
        <v>0</v>
      </c>
      <c r="J205" s="196">
        <v>0</v>
      </c>
      <c r="K205" s="195">
        <v>0</v>
      </c>
      <c r="L205" s="196">
        <v>0</v>
      </c>
      <c r="M205" s="195">
        <v>0</v>
      </c>
      <c r="N205" s="197">
        <f t="shared" si="64"/>
        <v>0</v>
      </c>
      <c r="O205" s="198">
        <f t="shared" si="65"/>
        <v>0</v>
      </c>
    </row>
    <row r="206" spans="1:15" ht="11.25" customHeight="1">
      <c r="A206" s="191"/>
      <c r="B206" s="192"/>
      <c r="C206" s="195" t="s">
        <v>9</v>
      </c>
      <c r="D206" s="196">
        <v>0</v>
      </c>
      <c r="E206" s="195">
        <v>4</v>
      </c>
      <c r="F206" s="196">
        <v>0</v>
      </c>
      <c r="G206" s="195">
        <v>2</v>
      </c>
      <c r="H206" s="196">
        <v>0</v>
      </c>
      <c r="I206" s="195">
        <v>0</v>
      </c>
      <c r="J206" s="196">
        <v>0</v>
      </c>
      <c r="K206" s="195">
        <v>1</v>
      </c>
      <c r="L206" s="196">
        <v>1</v>
      </c>
      <c r="M206" s="195">
        <v>1</v>
      </c>
      <c r="N206" s="197">
        <f t="shared" si="64"/>
        <v>0.2</v>
      </c>
      <c r="O206" s="198">
        <f t="shared" si="65"/>
        <v>1.6</v>
      </c>
    </row>
    <row r="207" spans="1:15" ht="11.25" customHeight="1">
      <c r="A207" s="191"/>
      <c r="B207" s="192"/>
      <c r="C207" s="195" t="s">
        <v>22</v>
      </c>
      <c r="D207" s="196">
        <v>0</v>
      </c>
      <c r="E207" s="195">
        <v>1</v>
      </c>
      <c r="F207" s="196">
        <v>0</v>
      </c>
      <c r="G207" s="195">
        <v>1</v>
      </c>
      <c r="H207" s="196">
        <v>0</v>
      </c>
      <c r="I207" s="195">
        <v>1</v>
      </c>
      <c r="J207" s="196">
        <v>0</v>
      </c>
      <c r="K207" s="195">
        <v>0</v>
      </c>
      <c r="L207" s="196">
        <v>1</v>
      </c>
      <c r="M207" s="195">
        <v>0</v>
      </c>
      <c r="N207" s="197">
        <f t="shared" si="64"/>
        <v>0.2</v>
      </c>
      <c r="O207" s="198">
        <f t="shared" si="65"/>
        <v>0.6</v>
      </c>
    </row>
    <row r="208" spans="1:15" ht="11.25" customHeight="1">
      <c r="A208" s="191"/>
      <c r="B208" s="192"/>
      <c r="C208" s="194" t="s">
        <v>10</v>
      </c>
      <c r="D208" s="200">
        <f aca="true" t="shared" si="66" ref="D208:M208">SUM(D201:D207)</f>
        <v>11</v>
      </c>
      <c r="E208" s="194">
        <f t="shared" si="66"/>
        <v>11</v>
      </c>
      <c r="F208" s="200">
        <f t="shared" si="66"/>
        <v>9</v>
      </c>
      <c r="G208" s="194">
        <f t="shared" si="66"/>
        <v>8</v>
      </c>
      <c r="H208" s="200">
        <f t="shared" si="66"/>
        <v>10</v>
      </c>
      <c r="I208" s="194">
        <f t="shared" si="66"/>
        <v>6</v>
      </c>
      <c r="J208" s="200">
        <f t="shared" si="66"/>
        <v>9</v>
      </c>
      <c r="K208" s="194">
        <f t="shared" si="66"/>
        <v>10</v>
      </c>
      <c r="L208" s="200">
        <f t="shared" si="66"/>
        <v>12</v>
      </c>
      <c r="M208" s="194">
        <f t="shared" si="66"/>
        <v>10</v>
      </c>
      <c r="N208" s="201">
        <f>(H208+J208+L208+D208+F208)/5</f>
        <v>10.2</v>
      </c>
      <c r="O208" s="202">
        <f>(I208+K208+M208+E208+G208)/5</f>
        <v>9</v>
      </c>
    </row>
    <row r="209" spans="1:15" ht="11.25" customHeight="1">
      <c r="A209" s="191"/>
      <c r="B209" s="192"/>
      <c r="C209" s="195"/>
      <c r="D209" s="196"/>
      <c r="E209" s="195"/>
      <c r="F209" s="196"/>
      <c r="G209" s="195"/>
      <c r="H209" s="196"/>
      <c r="I209" s="195"/>
      <c r="J209" s="196"/>
      <c r="K209" s="195"/>
      <c r="L209" s="196"/>
      <c r="M209" s="195"/>
      <c r="N209" s="197"/>
      <c r="O209" s="198"/>
    </row>
    <row r="210" spans="1:15" ht="11.25" customHeight="1">
      <c r="A210" s="191" t="s">
        <v>220</v>
      </c>
      <c r="B210" s="192">
        <v>2010</v>
      </c>
      <c r="C210" s="195" t="s">
        <v>4</v>
      </c>
      <c r="D210" s="217"/>
      <c r="E210" s="218"/>
      <c r="F210" s="217"/>
      <c r="G210" s="218"/>
      <c r="H210" s="217"/>
      <c r="I210" s="218"/>
      <c r="J210" s="217"/>
      <c r="K210" s="218"/>
      <c r="L210" s="196">
        <v>3</v>
      </c>
      <c r="M210" s="195">
        <v>0</v>
      </c>
      <c r="N210" s="189" t="s">
        <v>213</v>
      </c>
      <c r="O210" s="190" t="s">
        <v>213</v>
      </c>
    </row>
    <row r="211" spans="1:15" ht="11.25" customHeight="1">
      <c r="A211" s="191"/>
      <c r="B211" s="192"/>
      <c r="C211" s="195" t="s">
        <v>5</v>
      </c>
      <c r="D211" s="217"/>
      <c r="E211" s="218"/>
      <c r="F211" s="217"/>
      <c r="G211" s="218"/>
      <c r="H211" s="217"/>
      <c r="I211" s="218"/>
      <c r="J211" s="217"/>
      <c r="K211" s="218"/>
      <c r="L211" s="196">
        <v>0</v>
      </c>
      <c r="M211" s="195">
        <v>0</v>
      </c>
      <c r="N211" s="189" t="s">
        <v>213</v>
      </c>
      <c r="O211" s="190" t="s">
        <v>213</v>
      </c>
    </row>
    <row r="212" spans="1:15" ht="11.25" customHeight="1">
      <c r="A212" s="191"/>
      <c r="B212" s="192"/>
      <c r="C212" s="195" t="s">
        <v>6</v>
      </c>
      <c r="D212" s="217"/>
      <c r="E212" s="218"/>
      <c r="F212" s="217"/>
      <c r="G212" s="218"/>
      <c r="H212" s="217"/>
      <c r="I212" s="218"/>
      <c r="J212" s="217"/>
      <c r="K212" s="218"/>
      <c r="L212" s="196">
        <v>0</v>
      </c>
      <c r="M212" s="195">
        <v>0</v>
      </c>
      <c r="N212" s="189" t="s">
        <v>213</v>
      </c>
      <c r="O212" s="190" t="s">
        <v>213</v>
      </c>
    </row>
    <row r="213" spans="1:15" ht="11.25" customHeight="1">
      <c r="A213" s="191"/>
      <c r="B213" s="192"/>
      <c r="C213" s="195" t="s">
        <v>7</v>
      </c>
      <c r="D213" s="217"/>
      <c r="E213" s="218"/>
      <c r="F213" s="217"/>
      <c r="G213" s="218"/>
      <c r="H213" s="217"/>
      <c r="I213" s="218"/>
      <c r="J213" s="217"/>
      <c r="K213" s="218"/>
      <c r="L213" s="196">
        <v>0</v>
      </c>
      <c r="M213" s="195">
        <v>0</v>
      </c>
      <c r="N213" s="189" t="s">
        <v>213</v>
      </c>
      <c r="O213" s="190" t="s">
        <v>213</v>
      </c>
    </row>
    <row r="214" spans="1:15" ht="11.25" customHeight="1">
      <c r="A214" s="191"/>
      <c r="B214" s="192"/>
      <c r="C214" s="195" t="s">
        <v>8</v>
      </c>
      <c r="D214" s="217"/>
      <c r="E214" s="218"/>
      <c r="F214" s="217"/>
      <c r="G214" s="218"/>
      <c r="H214" s="217"/>
      <c r="I214" s="218"/>
      <c r="J214" s="217"/>
      <c r="K214" s="218"/>
      <c r="L214" s="196">
        <v>0</v>
      </c>
      <c r="M214" s="195">
        <v>0</v>
      </c>
      <c r="N214" s="189" t="s">
        <v>213</v>
      </c>
      <c r="O214" s="190" t="s">
        <v>213</v>
      </c>
    </row>
    <row r="215" spans="1:15" ht="11.25" customHeight="1">
      <c r="A215" s="191"/>
      <c r="B215" s="192"/>
      <c r="C215" s="195" t="s">
        <v>9</v>
      </c>
      <c r="D215" s="217"/>
      <c r="E215" s="218"/>
      <c r="F215" s="217"/>
      <c r="G215" s="218"/>
      <c r="H215" s="217"/>
      <c r="I215" s="218"/>
      <c r="J215" s="217"/>
      <c r="K215" s="218"/>
      <c r="L215" s="196">
        <v>0</v>
      </c>
      <c r="M215" s="195">
        <v>0</v>
      </c>
      <c r="N215" s="189" t="s">
        <v>213</v>
      </c>
      <c r="O215" s="190" t="s">
        <v>213</v>
      </c>
    </row>
    <row r="216" spans="1:15" ht="11.25" customHeight="1">
      <c r="A216" s="191"/>
      <c r="B216" s="192"/>
      <c r="C216" s="195" t="s">
        <v>22</v>
      </c>
      <c r="D216" s="217"/>
      <c r="E216" s="218"/>
      <c r="F216" s="217"/>
      <c r="G216" s="218"/>
      <c r="H216" s="217"/>
      <c r="I216" s="218"/>
      <c r="J216" s="217"/>
      <c r="K216" s="218"/>
      <c r="L216" s="196">
        <v>0</v>
      </c>
      <c r="M216" s="195">
        <v>0</v>
      </c>
      <c r="N216" s="189" t="s">
        <v>213</v>
      </c>
      <c r="O216" s="190" t="s">
        <v>213</v>
      </c>
    </row>
    <row r="217" spans="1:15" ht="11.25" customHeight="1">
      <c r="A217" s="191"/>
      <c r="B217" s="192"/>
      <c r="C217" s="194" t="s">
        <v>10</v>
      </c>
      <c r="D217" s="200">
        <f aca="true" t="shared" si="67" ref="D217:M217">SUM(D210:D216)</f>
        <v>0</v>
      </c>
      <c r="E217" s="194">
        <f t="shared" si="67"/>
        <v>0</v>
      </c>
      <c r="F217" s="200">
        <f t="shared" si="67"/>
        <v>0</v>
      </c>
      <c r="G217" s="194">
        <f t="shared" si="67"/>
        <v>0</v>
      </c>
      <c r="H217" s="200">
        <f t="shared" si="67"/>
        <v>0</v>
      </c>
      <c r="I217" s="194">
        <f t="shared" si="67"/>
        <v>0</v>
      </c>
      <c r="J217" s="200">
        <f t="shared" si="67"/>
        <v>0</v>
      </c>
      <c r="K217" s="194">
        <f t="shared" si="67"/>
        <v>0</v>
      </c>
      <c r="L217" s="200">
        <f t="shared" si="67"/>
        <v>3</v>
      </c>
      <c r="M217" s="194">
        <f t="shared" si="67"/>
        <v>0</v>
      </c>
      <c r="N217" s="26" t="s">
        <v>213</v>
      </c>
      <c r="O217" s="16" t="s">
        <v>213</v>
      </c>
    </row>
    <row r="218" spans="1:15" ht="11.25" customHeight="1">
      <c r="A218" s="191"/>
      <c r="B218" s="192"/>
      <c r="C218" s="195"/>
      <c r="D218" s="196"/>
      <c r="E218" s="195"/>
      <c r="F218" s="196"/>
      <c r="G218" s="195"/>
      <c r="H218" s="196"/>
      <c r="I218" s="195"/>
      <c r="J218" s="196"/>
      <c r="K218" s="195"/>
      <c r="L218" s="196"/>
      <c r="M218" s="195"/>
      <c r="N218" s="197"/>
      <c r="O218" s="198"/>
    </row>
    <row r="219" spans="1:15" ht="11.25" customHeight="1">
      <c r="A219" s="191" t="s">
        <v>157</v>
      </c>
      <c r="B219" s="192">
        <v>1963</v>
      </c>
      <c r="C219" s="195" t="s">
        <v>4</v>
      </c>
      <c r="D219" s="196">
        <v>12</v>
      </c>
      <c r="E219" s="195">
        <v>7</v>
      </c>
      <c r="F219" s="196">
        <v>10</v>
      </c>
      <c r="G219" s="195">
        <v>8</v>
      </c>
      <c r="H219" s="196">
        <v>14</v>
      </c>
      <c r="I219" s="195">
        <v>3</v>
      </c>
      <c r="J219" s="196">
        <v>17</v>
      </c>
      <c r="K219" s="195">
        <v>7</v>
      </c>
      <c r="L219" s="196">
        <v>19</v>
      </c>
      <c r="M219" s="195">
        <v>7</v>
      </c>
      <c r="N219" s="197">
        <f aca="true" t="shared" si="68" ref="N219:N225">AVERAGE(L219,J219,H219,F219,D219)</f>
        <v>14.4</v>
      </c>
      <c r="O219" s="198">
        <f aca="true" t="shared" si="69" ref="O219:O225">AVERAGE(M219,K219,I219,G219,E219)</f>
        <v>6.4</v>
      </c>
    </row>
    <row r="220" spans="1:15" ht="11.25" customHeight="1">
      <c r="A220" s="191"/>
      <c r="B220" s="192"/>
      <c r="C220" s="195" t="s">
        <v>5</v>
      </c>
      <c r="D220" s="196">
        <v>0</v>
      </c>
      <c r="E220" s="195">
        <v>0</v>
      </c>
      <c r="F220" s="196">
        <v>0</v>
      </c>
      <c r="G220" s="195">
        <v>0</v>
      </c>
      <c r="H220" s="196">
        <v>0</v>
      </c>
      <c r="I220" s="195">
        <v>0</v>
      </c>
      <c r="J220" s="196">
        <v>0</v>
      </c>
      <c r="K220" s="195">
        <v>0</v>
      </c>
      <c r="L220" s="196">
        <v>0</v>
      </c>
      <c r="M220" s="195">
        <v>0</v>
      </c>
      <c r="N220" s="197">
        <f t="shared" si="68"/>
        <v>0</v>
      </c>
      <c r="O220" s="198">
        <f t="shared" si="69"/>
        <v>0</v>
      </c>
    </row>
    <row r="221" spans="1:15" ht="11.25" customHeight="1">
      <c r="A221" s="191"/>
      <c r="B221" s="192"/>
      <c r="C221" s="195" t="s">
        <v>6</v>
      </c>
      <c r="D221" s="196">
        <v>0</v>
      </c>
      <c r="E221" s="195">
        <v>0</v>
      </c>
      <c r="F221" s="196">
        <v>0</v>
      </c>
      <c r="G221" s="195">
        <v>0</v>
      </c>
      <c r="H221" s="196">
        <v>0</v>
      </c>
      <c r="I221" s="195">
        <v>0</v>
      </c>
      <c r="J221" s="196">
        <v>0</v>
      </c>
      <c r="K221" s="195">
        <v>0</v>
      </c>
      <c r="L221" s="196">
        <v>0</v>
      </c>
      <c r="M221" s="195">
        <v>0</v>
      </c>
      <c r="N221" s="197">
        <f t="shared" si="68"/>
        <v>0</v>
      </c>
      <c r="O221" s="198">
        <f t="shared" si="69"/>
        <v>0</v>
      </c>
    </row>
    <row r="222" spans="1:15" ht="11.25" customHeight="1">
      <c r="A222" s="191"/>
      <c r="B222" s="192"/>
      <c r="C222" s="195" t="s">
        <v>7</v>
      </c>
      <c r="D222" s="196">
        <v>0</v>
      </c>
      <c r="E222" s="195">
        <v>0</v>
      </c>
      <c r="F222" s="196">
        <v>0</v>
      </c>
      <c r="G222" s="195">
        <v>0</v>
      </c>
      <c r="H222" s="196">
        <v>0</v>
      </c>
      <c r="I222" s="195">
        <v>0</v>
      </c>
      <c r="J222" s="196">
        <v>1</v>
      </c>
      <c r="K222" s="195">
        <v>0</v>
      </c>
      <c r="L222" s="196">
        <v>1</v>
      </c>
      <c r="M222" s="195">
        <v>0</v>
      </c>
      <c r="N222" s="197">
        <f t="shared" si="68"/>
        <v>0.4</v>
      </c>
      <c r="O222" s="198">
        <f t="shared" si="69"/>
        <v>0</v>
      </c>
    </row>
    <row r="223" spans="1:15" ht="11.25" customHeight="1">
      <c r="A223" s="191"/>
      <c r="B223" s="192"/>
      <c r="C223" s="195" t="s">
        <v>8</v>
      </c>
      <c r="D223" s="196">
        <v>0</v>
      </c>
      <c r="E223" s="195">
        <v>0</v>
      </c>
      <c r="F223" s="196">
        <v>0</v>
      </c>
      <c r="G223" s="195">
        <v>0</v>
      </c>
      <c r="H223" s="196">
        <v>0</v>
      </c>
      <c r="I223" s="195">
        <v>2</v>
      </c>
      <c r="J223" s="196">
        <v>0</v>
      </c>
      <c r="K223" s="195">
        <v>0</v>
      </c>
      <c r="L223" s="196">
        <v>0</v>
      </c>
      <c r="M223" s="195">
        <v>0</v>
      </c>
      <c r="N223" s="197">
        <f t="shared" si="68"/>
        <v>0</v>
      </c>
      <c r="O223" s="198">
        <f t="shared" si="69"/>
        <v>0.4</v>
      </c>
    </row>
    <row r="224" spans="1:15" ht="11.25" customHeight="1">
      <c r="A224" s="191"/>
      <c r="B224" s="192"/>
      <c r="C224" s="195" t="s">
        <v>9</v>
      </c>
      <c r="D224" s="196">
        <v>3</v>
      </c>
      <c r="E224" s="195">
        <v>1</v>
      </c>
      <c r="F224" s="196">
        <v>2</v>
      </c>
      <c r="G224" s="195">
        <v>3</v>
      </c>
      <c r="H224" s="196">
        <v>1</v>
      </c>
      <c r="I224" s="195">
        <v>2</v>
      </c>
      <c r="J224" s="196">
        <v>3</v>
      </c>
      <c r="K224" s="195">
        <v>3</v>
      </c>
      <c r="L224" s="196">
        <v>5</v>
      </c>
      <c r="M224" s="195">
        <v>2</v>
      </c>
      <c r="N224" s="197">
        <f t="shared" si="68"/>
        <v>2.8</v>
      </c>
      <c r="O224" s="198">
        <f t="shared" si="69"/>
        <v>2.2</v>
      </c>
    </row>
    <row r="225" spans="1:15" ht="11.25" customHeight="1">
      <c r="A225" s="191"/>
      <c r="B225" s="192"/>
      <c r="C225" s="195" t="s">
        <v>22</v>
      </c>
      <c r="D225" s="196">
        <v>0</v>
      </c>
      <c r="E225" s="195">
        <v>0</v>
      </c>
      <c r="F225" s="196">
        <v>0</v>
      </c>
      <c r="G225" s="195">
        <v>0</v>
      </c>
      <c r="H225" s="196">
        <v>0</v>
      </c>
      <c r="I225" s="195">
        <v>0</v>
      </c>
      <c r="J225" s="196">
        <v>0</v>
      </c>
      <c r="K225" s="195">
        <v>0</v>
      </c>
      <c r="L225" s="196">
        <v>1</v>
      </c>
      <c r="M225" s="195">
        <v>1</v>
      </c>
      <c r="N225" s="197">
        <f t="shared" si="68"/>
        <v>0.2</v>
      </c>
      <c r="O225" s="198">
        <f t="shared" si="69"/>
        <v>0.2</v>
      </c>
    </row>
    <row r="226" spans="1:15" ht="11.25" customHeight="1">
      <c r="A226" s="191"/>
      <c r="B226" s="192"/>
      <c r="C226" s="194" t="s">
        <v>10</v>
      </c>
      <c r="D226" s="200">
        <f aca="true" t="shared" si="70" ref="D226:M226">SUM(D219:D225)</f>
        <v>15</v>
      </c>
      <c r="E226" s="194">
        <f t="shared" si="70"/>
        <v>8</v>
      </c>
      <c r="F226" s="200">
        <f t="shared" si="70"/>
        <v>12</v>
      </c>
      <c r="G226" s="194">
        <f t="shared" si="70"/>
        <v>11</v>
      </c>
      <c r="H226" s="200">
        <f t="shared" si="70"/>
        <v>15</v>
      </c>
      <c r="I226" s="194">
        <f t="shared" si="70"/>
        <v>7</v>
      </c>
      <c r="J226" s="200">
        <f t="shared" si="70"/>
        <v>21</v>
      </c>
      <c r="K226" s="194">
        <f t="shared" si="70"/>
        <v>10</v>
      </c>
      <c r="L226" s="200">
        <f t="shared" si="70"/>
        <v>26</v>
      </c>
      <c r="M226" s="194">
        <f t="shared" si="70"/>
        <v>10</v>
      </c>
      <c r="N226" s="201">
        <f>(H226+J226+L226+D226+F226)/5</f>
        <v>17.8</v>
      </c>
      <c r="O226" s="202">
        <f>(I226+K226+M226+E226+G226)/5</f>
        <v>9.2</v>
      </c>
    </row>
    <row r="227" spans="1:15" ht="11.25" customHeight="1">
      <c r="A227" s="191"/>
      <c r="B227" s="192"/>
      <c r="C227" s="195"/>
      <c r="D227" s="196"/>
      <c r="E227" s="195"/>
      <c r="F227" s="196"/>
      <c r="G227" s="195"/>
      <c r="H227" s="196"/>
      <c r="I227" s="195"/>
      <c r="J227" s="196"/>
      <c r="K227" s="195"/>
      <c r="L227" s="196"/>
      <c r="M227" s="195"/>
      <c r="N227" s="197"/>
      <c r="O227" s="198"/>
    </row>
    <row r="228" spans="1:15" ht="11.25" customHeight="1">
      <c r="A228" s="191" t="s">
        <v>99</v>
      </c>
      <c r="B228" s="192">
        <v>1977</v>
      </c>
      <c r="C228" s="195" t="s">
        <v>4</v>
      </c>
      <c r="D228" s="196">
        <v>6</v>
      </c>
      <c r="E228" s="195">
        <v>102</v>
      </c>
      <c r="F228" s="196">
        <v>7</v>
      </c>
      <c r="G228" s="195">
        <v>111</v>
      </c>
      <c r="H228" s="196">
        <v>12</v>
      </c>
      <c r="I228" s="195">
        <v>107</v>
      </c>
      <c r="J228" s="196">
        <v>6</v>
      </c>
      <c r="K228" s="195">
        <v>93</v>
      </c>
      <c r="L228" s="196">
        <v>9</v>
      </c>
      <c r="M228" s="195">
        <v>96</v>
      </c>
      <c r="N228" s="197">
        <f aca="true" t="shared" si="71" ref="N228:N234">AVERAGE(L228,J228,H228,F228,D228)</f>
        <v>8</v>
      </c>
      <c r="O228" s="198">
        <f>AVERAGE(M228,K228,I228,G228,E228)</f>
        <v>101.8</v>
      </c>
    </row>
    <row r="229" spans="1:15" ht="11.25" customHeight="1">
      <c r="A229" s="191"/>
      <c r="B229" s="192"/>
      <c r="C229" s="195" t="s">
        <v>5</v>
      </c>
      <c r="D229" s="196">
        <v>1</v>
      </c>
      <c r="E229" s="195">
        <v>11</v>
      </c>
      <c r="F229" s="196">
        <v>1</v>
      </c>
      <c r="G229" s="195">
        <v>8</v>
      </c>
      <c r="H229" s="196">
        <v>1</v>
      </c>
      <c r="I229" s="195">
        <v>9</v>
      </c>
      <c r="J229" s="196">
        <v>0</v>
      </c>
      <c r="K229" s="195">
        <v>10</v>
      </c>
      <c r="L229" s="196">
        <v>0</v>
      </c>
      <c r="M229" s="195">
        <v>6</v>
      </c>
      <c r="N229" s="197">
        <f t="shared" si="71"/>
        <v>0.6</v>
      </c>
      <c r="O229" s="198">
        <f aca="true" t="shared" si="72" ref="O229:O234">AVERAGE(M229,K229,I229,G229,E229)</f>
        <v>8.8</v>
      </c>
    </row>
    <row r="230" spans="1:15" ht="11.25" customHeight="1">
      <c r="A230" s="191"/>
      <c r="B230" s="192"/>
      <c r="C230" s="195" t="s">
        <v>6</v>
      </c>
      <c r="D230" s="196">
        <v>1</v>
      </c>
      <c r="E230" s="195">
        <v>3</v>
      </c>
      <c r="F230" s="196">
        <v>1</v>
      </c>
      <c r="G230" s="195">
        <v>3</v>
      </c>
      <c r="H230" s="196">
        <v>0</v>
      </c>
      <c r="I230" s="195">
        <v>1</v>
      </c>
      <c r="J230" s="196">
        <v>0</v>
      </c>
      <c r="K230" s="195">
        <v>0</v>
      </c>
      <c r="L230" s="196">
        <v>0</v>
      </c>
      <c r="M230" s="195">
        <v>0</v>
      </c>
      <c r="N230" s="197">
        <f t="shared" si="71"/>
        <v>0.4</v>
      </c>
      <c r="O230" s="198">
        <f t="shared" si="72"/>
        <v>1.4</v>
      </c>
    </row>
    <row r="231" spans="1:15" ht="11.25" customHeight="1">
      <c r="A231" s="191"/>
      <c r="B231" s="192"/>
      <c r="C231" s="195" t="s">
        <v>7</v>
      </c>
      <c r="D231" s="196">
        <v>0</v>
      </c>
      <c r="E231" s="195">
        <v>0</v>
      </c>
      <c r="F231" s="196">
        <v>0</v>
      </c>
      <c r="G231" s="195">
        <v>0</v>
      </c>
      <c r="H231" s="196">
        <v>0</v>
      </c>
      <c r="I231" s="195">
        <v>2</v>
      </c>
      <c r="J231" s="196">
        <v>0</v>
      </c>
      <c r="K231" s="195">
        <v>3</v>
      </c>
      <c r="L231" s="196">
        <v>0</v>
      </c>
      <c r="M231" s="195">
        <v>2</v>
      </c>
      <c r="N231" s="197">
        <f t="shared" si="71"/>
        <v>0</v>
      </c>
      <c r="O231" s="198">
        <f t="shared" si="72"/>
        <v>1.4</v>
      </c>
    </row>
    <row r="232" spans="1:15" ht="11.25" customHeight="1">
      <c r="A232" s="191"/>
      <c r="B232" s="192"/>
      <c r="C232" s="195" t="s">
        <v>8</v>
      </c>
      <c r="D232" s="196">
        <v>0</v>
      </c>
      <c r="E232" s="195">
        <v>5</v>
      </c>
      <c r="F232" s="196">
        <v>0</v>
      </c>
      <c r="G232" s="195">
        <v>5</v>
      </c>
      <c r="H232" s="196">
        <v>0</v>
      </c>
      <c r="I232" s="195">
        <v>3</v>
      </c>
      <c r="J232" s="196">
        <v>0</v>
      </c>
      <c r="K232" s="195">
        <v>3</v>
      </c>
      <c r="L232" s="196">
        <v>1</v>
      </c>
      <c r="M232" s="195">
        <v>0</v>
      </c>
      <c r="N232" s="197">
        <f t="shared" si="71"/>
        <v>0.2</v>
      </c>
      <c r="O232" s="198">
        <f t="shared" si="72"/>
        <v>3.2</v>
      </c>
    </row>
    <row r="233" spans="1:15" ht="11.25" customHeight="1">
      <c r="A233" s="191"/>
      <c r="B233" s="192"/>
      <c r="C233" s="195" t="s">
        <v>9</v>
      </c>
      <c r="D233" s="196">
        <v>0</v>
      </c>
      <c r="E233" s="195">
        <v>0</v>
      </c>
      <c r="F233" s="196">
        <v>2</v>
      </c>
      <c r="G233" s="195">
        <v>0</v>
      </c>
      <c r="H233" s="196">
        <v>2</v>
      </c>
      <c r="I233" s="195">
        <v>0</v>
      </c>
      <c r="J233" s="196">
        <v>2</v>
      </c>
      <c r="K233" s="195">
        <v>1</v>
      </c>
      <c r="L233" s="196">
        <v>0</v>
      </c>
      <c r="M233" s="195">
        <v>3</v>
      </c>
      <c r="N233" s="197">
        <f t="shared" si="71"/>
        <v>1.2</v>
      </c>
      <c r="O233" s="198">
        <f t="shared" si="72"/>
        <v>0.8</v>
      </c>
    </row>
    <row r="234" spans="1:15" ht="11.25" customHeight="1">
      <c r="A234" s="191"/>
      <c r="B234" s="192"/>
      <c r="C234" s="195" t="s">
        <v>22</v>
      </c>
      <c r="D234" s="196">
        <v>0</v>
      </c>
      <c r="E234" s="195">
        <v>0</v>
      </c>
      <c r="F234" s="196">
        <v>0</v>
      </c>
      <c r="G234" s="195">
        <v>0</v>
      </c>
      <c r="H234" s="196">
        <v>0</v>
      </c>
      <c r="I234" s="195">
        <v>0</v>
      </c>
      <c r="J234" s="196">
        <v>0</v>
      </c>
      <c r="K234" s="195">
        <v>0</v>
      </c>
      <c r="L234" s="196">
        <v>0</v>
      </c>
      <c r="M234" s="195">
        <v>4</v>
      </c>
      <c r="N234" s="197">
        <f t="shared" si="71"/>
        <v>0</v>
      </c>
      <c r="O234" s="198">
        <f t="shared" si="72"/>
        <v>0.8</v>
      </c>
    </row>
    <row r="235" spans="1:15" ht="11.25" customHeight="1">
      <c r="A235" s="191"/>
      <c r="B235" s="192"/>
      <c r="C235" s="194" t="s">
        <v>10</v>
      </c>
      <c r="D235" s="200">
        <f aca="true" t="shared" si="73" ref="D235:M235">SUM(D228:D234)</f>
        <v>8</v>
      </c>
      <c r="E235" s="194">
        <f t="shared" si="73"/>
        <v>121</v>
      </c>
      <c r="F235" s="200">
        <f t="shared" si="73"/>
        <v>11</v>
      </c>
      <c r="G235" s="194">
        <f t="shared" si="73"/>
        <v>127</v>
      </c>
      <c r="H235" s="200">
        <f t="shared" si="73"/>
        <v>15</v>
      </c>
      <c r="I235" s="194">
        <f t="shared" si="73"/>
        <v>122</v>
      </c>
      <c r="J235" s="200">
        <f t="shared" si="73"/>
        <v>8</v>
      </c>
      <c r="K235" s="194">
        <f t="shared" si="73"/>
        <v>110</v>
      </c>
      <c r="L235" s="200">
        <f t="shared" si="73"/>
        <v>10</v>
      </c>
      <c r="M235" s="194">
        <f t="shared" si="73"/>
        <v>111</v>
      </c>
      <c r="N235" s="201">
        <f>(H235+J235+L235+D235+F235)/5</f>
        <v>10.4</v>
      </c>
      <c r="O235" s="202">
        <f>(I235+K235+M235+E235+G235)/5</f>
        <v>118.2</v>
      </c>
    </row>
    <row r="236" spans="1:15" ht="11.25" customHeight="1">
      <c r="A236" s="191"/>
      <c r="B236" s="192"/>
      <c r="C236" s="195"/>
      <c r="D236" s="196"/>
      <c r="E236" s="195"/>
      <c r="F236" s="196"/>
      <c r="G236" s="195"/>
      <c r="H236" s="196"/>
      <c r="I236" s="195"/>
      <c r="J236" s="196"/>
      <c r="K236" s="195"/>
      <c r="L236" s="196"/>
      <c r="M236" s="195"/>
      <c r="N236" s="197"/>
      <c r="O236" s="198"/>
    </row>
    <row r="237" spans="1:15" ht="11.25">
      <c r="A237" s="191" t="s">
        <v>10</v>
      </c>
      <c r="B237" s="192"/>
      <c r="C237" s="195" t="s">
        <v>4</v>
      </c>
      <c r="D237" s="204">
        <f aca="true" t="shared" si="74" ref="D237:M237">+D228+D219+D201+D192+D183+D174+D165+D156+D147+D138+D129+D120+D111+D102+D93+D84+D75+D66+D57+D48+D39+D30+D21+D3+D12+D210</f>
        <v>419</v>
      </c>
      <c r="E237" s="195">
        <f t="shared" si="74"/>
        <v>302</v>
      </c>
      <c r="F237" s="204">
        <f t="shared" si="74"/>
        <v>434</v>
      </c>
      <c r="G237" s="195">
        <f t="shared" si="74"/>
        <v>312</v>
      </c>
      <c r="H237" s="204">
        <f t="shared" si="74"/>
        <v>476</v>
      </c>
      <c r="I237" s="195">
        <f t="shared" si="74"/>
        <v>327</v>
      </c>
      <c r="J237" s="204">
        <f t="shared" si="74"/>
        <v>482</v>
      </c>
      <c r="K237" s="195">
        <f t="shared" si="74"/>
        <v>312</v>
      </c>
      <c r="L237" s="204">
        <f t="shared" si="74"/>
        <v>516</v>
      </c>
      <c r="M237" s="195">
        <f t="shared" si="74"/>
        <v>335</v>
      </c>
      <c r="N237" s="197">
        <f aca="true" t="shared" si="75" ref="N237:O243">AVERAGE(L237,J237,H237,F237,D237)</f>
        <v>465.4</v>
      </c>
      <c r="O237" s="198">
        <f t="shared" si="75"/>
        <v>317.6</v>
      </c>
    </row>
    <row r="238" spans="1:15" ht="11.25">
      <c r="A238" s="191"/>
      <c r="B238" s="192"/>
      <c r="C238" s="195" t="s">
        <v>5</v>
      </c>
      <c r="D238" s="204">
        <f aca="true" t="shared" si="76" ref="D238:M238">+D229+D220+D202+D193+D184+D175+D166+D157+D148+D139+D130+D121+D112+D103+D94+D85+D76+D67+D58+D49+D40+D31+D22+D4+D13+D211</f>
        <v>22</v>
      </c>
      <c r="E238" s="195">
        <f t="shared" si="76"/>
        <v>38</v>
      </c>
      <c r="F238" s="204">
        <f t="shared" si="76"/>
        <v>28</v>
      </c>
      <c r="G238" s="195">
        <f t="shared" si="76"/>
        <v>42</v>
      </c>
      <c r="H238" s="204">
        <f t="shared" si="76"/>
        <v>26</v>
      </c>
      <c r="I238" s="195">
        <f t="shared" si="76"/>
        <v>44</v>
      </c>
      <c r="J238" s="204">
        <f t="shared" si="76"/>
        <v>27</v>
      </c>
      <c r="K238" s="195">
        <f t="shared" si="76"/>
        <v>51</v>
      </c>
      <c r="L238" s="204">
        <f t="shared" si="76"/>
        <v>27</v>
      </c>
      <c r="M238" s="195">
        <f t="shared" si="76"/>
        <v>50</v>
      </c>
      <c r="N238" s="197">
        <f t="shared" si="75"/>
        <v>26</v>
      </c>
      <c r="O238" s="198">
        <f t="shared" si="75"/>
        <v>45</v>
      </c>
    </row>
    <row r="239" spans="1:15" ht="11.25">
      <c r="A239" s="191"/>
      <c r="B239" s="192"/>
      <c r="C239" s="195" t="s">
        <v>6</v>
      </c>
      <c r="D239" s="204">
        <f aca="true" t="shared" si="77" ref="D239:M239">+D230+D221+D203+D194+D185+D176+D167+D158+D149+D140+D131+D122+D113+D104+D95+D86+D77+D68+D59+D50+D41+D32+D23+D5+D14+D212</f>
        <v>4</v>
      </c>
      <c r="E239" s="195">
        <f t="shared" si="77"/>
        <v>7</v>
      </c>
      <c r="F239" s="204">
        <f t="shared" si="77"/>
        <v>6</v>
      </c>
      <c r="G239" s="195">
        <f t="shared" si="77"/>
        <v>9</v>
      </c>
      <c r="H239" s="204">
        <f t="shared" si="77"/>
        <v>6</v>
      </c>
      <c r="I239" s="195">
        <f t="shared" si="77"/>
        <v>8</v>
      </c>
      <c r="J239" s="204">
        <f t="shared" si="77"/>
        <v>7</v>
      </c>
      <c r="K239" s="195">
        <f t="shared" si="77"/>
        <v>6</v>
      </c>
      <c r="L239" s="204">
        <f t="shared" si="77"/>
        <v>7</v>
      </c>
      <c r="M239" s="195">
        <f t="shared" si="77"/>
        <v>5</v>
      </c>
      <c r="N239" s="197">
        <f t="shared" si="75"/>
        <v>6</v>
      </c>
      <c r="O239" s="198">
        <f t="shared" si="75"/>
        <v>7</v>
      </c>
    </row>
    <row r="240" spans="1:15" ht="11.25">
      <c r="A240" s="191"/>
      <c r="B240" s="192"/>
      <c r="C240" s="195" t="s">
        <v>7</v>
      </c>
      <c r="D240" s="204">
        <f aca="true" t="shared" si="78" ref="D240:M240">+D231+D222+D204+D195+D186+D177+D168+D159+D150+D141+D132+D123+D114+D105+D96+D87+D78+D69+D60+D51+D42+D33+D24+D6+D15+D213</f>
        <v>16</v>
      </c>
      <c r="E240" s="195">
        <f t="shared" si="78"/>
        <v>8</v>
      </c>
      <c r="F240" s="204">
        <f t="shared" si="78"/>
        <v>19</v>
      </c>
      <c r="G240" s="195">
        <f t="shared" si="78"/>
        <v>8</v>
      </c>
      <c r="H240" s="204">
        <f t="shared" si="78"/>
        <v>24</v>
      </c>
      <c r="I240" s="195">
        <f t="shared" si="78"/>
        <v>9</v>
      </c>
      <c r="J240" s="204">
        <f t="shared" si="78"/>
        <v>15</v>
      </c>
      <c r="K240" s="195">
        <f t="shared" si="78"/>
        <v>9</v>
      </c>
      <c r="L240" s="204">
        <f t="shared" si="78"/>
        <v>14</v>
      </c>
      <c r="M240" s="195">
        <f t="shared" si="78"/>
        <v>19</v>
      </c>
      <c r="N240" s="197">
        <f t="shared" si="75"/>
        <v>17.6</v>
      </c>
      <c r="O240" s="198">
        <f t="shared" si="75"/>
        <v>10.6</v>
      </c>
    </row>
    <row r="241" spans="1:15" ht="11.25">
      <c r="A241" s="191"/>
      <c r="B241" s="192"/>
      <c r="C241" s="195" t="s">
        <v>8</v>
      </c>
      <c r="D241" s="204">
        <f aca="true" t="shared" si="79" ref="D241:M241">+D232+D223+D205+D196+D187+D178+D169+D160+D151+D142+D133+D124+D115+D106+D97+D88+D79+D70+D61+D52+D43+D34+D25+D7+D16+D214</f>
        <v>4</v>
      </c>
      <c r="E241" s="195">
        <f t="shared" si="79"/>
        <v>8</v>
      </c>
      <c r="F241" s="204">
        <f t="shared" si="79"/>
        <v>3</v>
      </c>
      <c r="G241" s="195">
        <f t="shared" si="79"/>
        <v>10</v>
      </c>
      <c r="H241" s="204">
        <f t="shared" si="79"/>
        <v>1</v>
      </c>
      <c r="I241" s="195">
        <f t="shared" si="79"/>
        <v>9</v>
      </c>
      <c r="J241" s="204">
        <f t="shared" si="79"/>
        <v>2</v>
      </c>
      <c r="K241" s="195">
        <f t="shared" si="79"/>
        <v>9</v>
      </c>
      <c r="L241" s="204">
        <f t="shared" si="79"/>
        <v>6</v>
      </c>
      <c r="M241" s="195">
        <f t="shared" si="79"/>
        <v>7</v>
      </c>
      <c r="N241" s="197">
        <f t="shared" si="75"/>
        <v>3.2</v>
      </c>
      <c r="O241" s="198">
        <f t="shared" si="75"/>
        <v>8.6</v>
      </c>
    </row>
    <row r="242" spans="1:15" ht="11.25">
      <c r="A242" s="191"/>
      <c r="B242" s="192"/>
      <c r="C242" s="195" t="s">
        <v>9</v>
      </c>
      <c r="D242" s="204">
        <f aca="true" t="shared" si="80" ref="D242:M242">+D233+D224+D206+D197+D188+D179+D170+D161+D152+D143+D134+D125+D116+D107+D98+D89+D80+D71+D62+D53+D44+D35+D26+D8+D17+D215</f>
        <v>81</v>
      </c>
      <c r="E242" s="195">
        <f t="shared" si="80"/>
        <v>47</v>
      </c>
      <c r="F242" s="204">
        <f t="shared" si="80"/>
        <v>119</v>
      </c>
      <c r="G242" s="195">
        <f t="shared" si="80"/>
        <v>61</v>
      </c>
      <c r="H242" s="204">
        <f t="shared" si="80"/>
        <v>90</v>
      </c>
      <c r="I242" s="195">
        <f t="shared" si="80"/>
        <v>49</v>
      </c>
      <c r="J242" s="204">
        <f t="shared" si="80"/>
        <v>90</v>
      </c>
      <c r="K242" s="195">
        <f t="shared" si="80"/>
        <v>44</v>
      </c>
      <c r="L242" s="204">
        <f t="shared" si="80"/>
        <v>77</v>
      </c>
      <c r="M242" s="195">
        <f t="shared" si="80"/>
        <v>38</v>
      </c>
      <c r="N242" s="197">
        <f t="shared" si="75"/>
        <v>91.4</v>
      </c>
      <c r="O242" s="198">
        <f t="shared" si="75"/>
        <v>47.8</v>
      </c>
    </row>
    <row r="243" spans="1:15" ht="11.25">
      <c r="A243" s="191"/>
      <c r="B243" s="192"/>
      <c r="C243" s="195" t="s">
        <v>22</v>
      </c>
      <c r="D243" s="204">
        <f aca="true" t="shared" si="81" ref="D243:M243">+D234+D225+D207+D198+D189+D180+D171+D162+D153+D144+D135+D126+D117+D108+D99+D90+D81+D72+D63+D54+D45+D36+D27+D9+D18+D216</f>
        <v>6</v>
      </c>
      <c r="E243" s="195">
        <f t="shared" si="81"/>
        <v>5</v>
      </c>
      <c r="F243" s="204">
        <f t="shared" si="81"/>
        <v>5</v>
      </c>
      <c r="G243" s="195">
        <f t="shared" si="81"/>
        <v>3</v>
      </c>
      <c r="H243" s="204">
        <f t="shared" si="81"/>
        <v>6</v>
      </c>
      <c r="I243" s="195">
        <f t="shared" si="81"/>
        <v>7</v>
      </c>
      <c r="J243" s="204">
        <f t="shared" si="81"/>
        <v>4</v>
      </c>
      <c r="K243" s="195">
        <f t="shared" si="81"/>
        <v>5</v>
      </c>
      <c r="L243" s="204">
        <f t="shared" si="81"/>
        <v>19</v>
      </c>
      <c r="M243" s="195">
        <f t="shared" si="81"/>
        <v>12</v>
      </c>
      <c r="N243" s="197">
        <f t="shared" si="75"/>
        <v>8</v>
      </c>
      <c r="O243" s="198">
        <f t="shared" si="75"/>
        <v>6.4</v>
      </c>
    </row>
    <row r="244" spans="1:15" ht="11.25">
      <c r="A244" s="191"/>
      <c r="B244" s="192"/>
      <c r="C244" s="194" t="s">
        <v>10</v>
      </c>
      <c r="D244" s="200">
        <f aca="true" t="shared" si="82" ref="D244:O244">SUM(D237:D243)</f>
        <v>552</v>
      </c>
      <c r="E244" s="194">
        <f t="shared" si="82"/>
        <v>415</v>
      </c>
      <c r="F244" s="200">
        <f t="shared" si="82"/>
        <v>614</v>
      </c>
      <c r="G244" s="194">
        <f t="shared" si="82"/>
        <v>445</v>
      </c>
      <c r="H244" s="200">
        <f t="shared" si="82"/>
        <v>629</v>
      </c>
      <c r="I244" s="194">
        <f t="shared" si="82"/>
        <v>453</v>
      </c>
      <c r="J244" s="200">
        <f t="shared" si="82"/>
        <v>627</v>
      </c>
      <c r="K244" s="194">
        <f t="shared" si="82"/>
        <v>436</v>
      </c>
      <c r="L244" s="200">
        <f t="shared" si="82"/>
        <v>666</v>
      </c>
      <c r="M244" s="194">
        <f t="shared" si="82"/>
        <v>466</v>
      </c>
      <c r="N244" s="200">
        <f t="shared" si="82"/>
        <v>617.6</v>
      </c>
      <c r="O244" s="191">
        <f t="shared" si="82"/>
        <v>443.00000000000006</v>
      </c>
    </row>
    <row r="245" spans="1:15" ht="11.25">
      <c r="A245" s="191"/>
      <c r="B245" s="192"/>
      <c r="C245" s="195"/>
      <c r="D245" s="196"/>
      <c r="E245" s="195"/>
      <c r="F245" s="196"/>
      <c r="G245" s="195"/>
      <c r="H245" s="196"/>
      <c r="I245" s="195"/>
      <c r="J245" s="196"/>
      <c r="K245" s="195"/>
      <c r="L245" s="196"/>
      <c r="M245" s="195"/>
      <c r="N245" s="197"/>
      <c r="O245" s="198"/>
    </row>
  </sheetData>
  <mergeCells count="13">
    <mergeCell ref="N1:O1"/>
    <mergeCell ref="J1:K1"/>
    <mergeCell ref="L1:M1"/>
    <mergeCell ref="A12:A13"/>
    <mergeCell ref="A102:A103"/>
    <mergeCell ref="A111:A112"/>
    <mergeCell ref="H1:I1"/>
    <mergeCell ref="F1:G1"/>
    <mergeCell ref="D1:E1"/>
    <mergeCell ref="A30:A31"/>
    <mergeCell ref="A39:A40"/>
    <mergeCell ref="A75:A76"/>
    <mergeCell ref="A93:A94"/>
  </mergeCells>
  <printOptions horizontalCentered="1"/>
  <pageMargins left="0" right="0" top="1" bottom="1" header="0.5" footer="0.5"/>
  <pageSetup horizontalDpi="600" verticalDpi="600" orientation="portrait" scale="98" r:id="rId1"/>
  <headerFooter alignWithMargins="0">
    <oddHeader>&amp;CThe University of Alabama in Huntsville
 Table 4.2 Fall Semester Headcounts - Master's Programs</oddHeader>
    <oddFooter>&amp;L&amp;8Office of Institutional Research 
&amp;D (np)
&amp;F&amp;R&amp;8* Race: W = White; A-A = African-American; H = Hispanic;
A/PI = Asian/Pacific Islander; NRA = Nonresident Alien
UNK = Unknown
** Enrollment averages are rounded to nearest whole number</oddFooter>
  </headerFooter>
  <rowBreaks count="4" manualBreakCount="4">
    <brk id="56" max="255" man="1"/>
    <brk id="110" max="255" man="1"/>
    <brk id="164" max="255" man="1"/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zoomScale="115" zoomScaleNormal="115" workbookViewId="0" topLeftCell="A1">
      <pane ySplit="2" topLeftCell="BM3" activePane="bottomLeft" state="frozen"/>
      <selection pane="topLeft" activeCell="F47" sqref="F47"/>
      <selection pane="bottomLeft" activeCell="A2" sqref="A2"/>
    </sheetView>
  </sheetViews>
  <sheetFormatPr defaultColWidth="9.140625" defaultRowHeight="12.75"/>
  <cols>
    <col min="1" max="1" width="20.57421875" style="40" customWidth="1"/>
    <col min="2" max="2" width="10.140625" style="42" customWidth="1"/>
    <col min="3" max="3" width="5.8515625" style="35" customWidth="1"/>
    <col min="4" max="6" width="4.7109375" style="53" customWidth="1"/>
    <col min="7" max="7" width="4.7109375" style="68" customWidth="1"/>
    <col min="8" max="8" width="4.7109375" style="53" customWidth="1"/>
    <col min="9" max="9" width="4.7109375" style="68" customWidth="1"/>
    <col min="10" max="10" width="4.7109375" style="53" customWidth="1"/>
    <col min="11" max="11" width="4.7109375" style="68" customWidth="1"/>
    <col min="12" max="12" width="4.7109375" style="53" customWidth="1"/>
    <col min="13" max="13" width="4.7109375" style="68" customWidth="1"/>
    <col min="14" max="15" width="4.7109375" style="43" customWidth="1"/>
    <col min="16" max="16384" width="9.140625" style="35" customWidth="1"/>
  </cols>
  <sheetData>
    <row r="1" spans="1:15" s="40" customFormat="1" ht="33.75" customHeight="1">
      <c r="A1" s="8" t="s">
        <v>36</v>
      </c>
      <c r="B1" s="9" t="s">
        <v>0</v>
      </c>
      <c r="C1" s="22" t="s">
        <v>1</v>
      </c>
      <c r="D1" s="230">
        <v>2006</v>
      </c>
      <c r="E1" s="231"/>
      <c r="F1" s="230">
        <v>2007</v>
      </c>
      <c r="G1" s="231"/>
      <c r="H1" s="230">
        <v>2008</v>
      </c>
      <c r="I1" s="231"/>
      <c r="J1" s="230">
        <v>2009</v>
      </c>
      <c r="K1" s="231"/>
      <c r="L1" s="230">
        <v>2010</v>
      </c>
      <c r="M1" s="231"/>
      <c r="N1" s="236" t="s">
        <v>21</v>
      </c>
      <c r="O1" s="235"/>
    </row>
    <row r="2" spans="1:15" s="40" customFormat="1" ht="11.25">
      <c r="A2" s="8"/>
      <c r="B2" s="9"/>
      <c r="C2" s="22"/>
      <c r="D2" s="13" t="s">
        <v>2</v>
      </c>
      <c r="E2" s="14" t="s">
        <v>3</v>
      </c>
      <c r="F2" s="13" t="s">
        <v>2</v>
      </c>
      <c r="G2" s="14" t="s">
        <v>3</v>
      </c>
      <c r="H2" s="13" t="s">
        <v>2</v>
      </c>
      <c r="I2" s="14" t="s">
        <v>3</v>
      </c>
      <c r="J2" s="13" t="s">
        <v>2</v>
      </c>
      <c r="K2" s="14" t="s">
        <v>3</v>
      </c>
      <c r="L2" s="13" t="s">
        <v>2</v>
      </c>
      <c r="M2" s="14" t="s">
        <v>3</v>
      </c>
      <c r="N2" s="15" t="s">
        <v>2</v>
      </c>
      <c r="O2" s="16" t="s">
        <v>3</v>
      </c>
    </row>
    <row r="3" spans="1:15" ht="22.5" customHeight="1">
      <c r="A3" s="17" t="s">
        <v>125</v>
      </c>
      <c r="B3" s="9">
        <v>2001</v>
      </c>
      <c r="C3" s="20" t="s">
        <v>4</v>
      </c>
      <c r="D3" s="49">
        <v>3</v>
      </c>
      <c r="E3" s="50">
        <v>3</v>
      </c>
      <c r="F3" s="55">
        <v>4</v>
      </c>
      <c r="G3" s="50">
        <v>6</v>
      </c>
      <c r="H3" s="55">
        <v>4</v>
      </c>
      <c r="I3" s="50">
        <v>6</v>
      </c>
      <c r="J3" s="55">
        <v>5</v>
      </c>
      <c r="K3" s="50">
        <v>5</v>
      </c>
      <c r="L3" s="55">
        <v>5</v>
      </c>
      <c r="M3" s="50">
        <v>5</v>
      </c>
      <c r="N3" s="51">
        <f>AVERAGE(D3,F3,H3,J3,L3)</f>
        <v>4.2</v>
      </c>
      <c r="O3" s="52">
        <f>AVERAGE(E3,G3,I3,K3,M3)</f>
        <v>5</v>
      </c>
    </row>
    <row r="4" spans="1:15" ht="11.25" customHeight="1">
      <c r="A4" s="8"/>
      <c r="B4" s="9"/>
      <c r="C4" s="20" t="s">
        <v>5</v>
      </c>
      <c r="D4" s="49">
        <v>0</v>
      </c>
      <c r="E4" s="50">
        <v>1</v>
      </c>
      <c r="F4" s="55">
        <v>0</v>
      </c>
      <c r="G4" s="50">
        <v>4</v>
      </c>
      <c r="H4" s="55">
        <v>1</v>
      </c>
      <c r="I4" s="50">
        <v>5</v>
      </c>
      <c r="J4" s="55">
        <v>0</v>
      </c>
      <c r="K4" s="50">
        <v>4</v>
      </c>
      <c r="L4" s="55">
        <v>0</v>
      </c>
      <c r="M4" s="50">
        <v>4</v>
      </c>
      <c r="N4" s="51">
        <f aca="true" t="shared" si="0" ref="N4:N67">AVERAGE(D4,F4,H4,J4,L4)</f>
        <v>0.2</v>
      </c>
      <c r="O4" s="52">
        <f aca="true" t="shared" si="1" ref="O4:O67">AVERAGE(E4,G4,I4,K4,M4)</f>
        <v>3.6</v>
      </c>
    </row>
    <row r="5" spans="1:15" ht="11.25" customHeight="1">
      <c r="A5" s="8"/>
      <c r="B5" s="9"/>
      <c r="C5" s="20" t="s">
        <v>6</v>
      </c>
      <c r="D5" s="49">
        <v>0</v>
      </c>
      <c r="E5" s="50">
        <v>0</v>
      </c>
      <c r="F5" s="55">
        <v>0</v>
      </c>
      <c r="G5" s="50">
        <v>0</v>
      </c>
      <c r="H5" s="55">
        <v>0</v>
      </c>
      <c r="I5" s="50">
        <v>0</v>
      </c>
      <c r="J5" s="55">
        <v>0</v>
      </c>
      <c r="K5" s="50">
        <v>0</v>
      </c>
      <c r="L5" s="55">
        <v>0</v>
      </c>
      <c r="M5" s="50">
        <v>0</v>
      </c>
      <c r="N5" s="51">
        <f t="shared" si="0"/>
        <v>0</v>
      </c>
      <c r="O5" s="52">
        <f t="shared" si="1"/>
        <v>0</v>
      </c>
    </row>
    <row r="6" spans="1:15" ht="11.25" customHeight="1">
      <c r="A6" s="8"/>
      <c r="B6" s="9"/>
      <c r="C6" s="20" t="s">
        <v>7</v>
      </c>
      <c r="D6" s="49">
        <v>0</v>
      </c>
      <c r="E6" s="50">
        <v>0</v>
      </c>
      <c r="F6" s="55">
        <v>0</v>
      </c>
      <c r="G6" s="50">
        <v>1</v>
      </c>
      <c r="H6" s="55">
        <v>0</v>
      </c>
      <c r="I6" s="50">
        <v>0</v>
      </c>
      <c r="J6" s="55">
        <v>0</v>
      </c>
      <c r="K6" s="50">
        <v>0</v>
      </c>
      <c r="L6" s="55">
        <v>0</v>
      </c>
      <c r="M6" s="50">
        <v>0</v>
      </c>
      <c r="N6" s="51">
        <f t="shared" si="0"/>
        <v>0</v>
      </c>
      <c r="O6" s="52">
        <f t="shared" si="1"/>
        <v>0.2</v>
      </c>
    </row>
    <row r="7" spans="1:15" ht="11.25" customHeight="1">
      <c r="A7" s="8"/>
      <c r="B7" s="9"/>
      <c r="C7" s="20" t="s">
        <v>8</v>
      </c>
      <c r="D7" s="49">
        <v>0</v>
      </c>
      <c r="E7" s="50">
        <v>0</v>
      </c>
      <c r="F7" s="55">
        <v>0</v>
      </c>
      <c r="G7" s="50">
        <v>0</v>
      </c>
      <c r="H7" s="55">
        <v>0</v>
      </c>
      <c r="I7" s="50">
        <v>0</v>
      </c>
      <c r="J7" s="55">
        <v>0</v>
      </c>
      <c r="K7" s="50">
        <v>1</v>
      </c>
      <c r="L7" s="55">
        <v>0</v>
      </c>
      <c r="M7" s="50">
        <v>1</v>
      </c>
      <c r="N7" s="51">
        <f t="shared" si="0"/>
        <v>0</v>
      </c>
      <c r="O7" s="52">
        <f t="shared" si="1"/>
        <v>0.4</v>
      </c>
    </row>
    <row r="8" spans="1:15" ht="11.25" customHeight="1">
      <c r="A8" s="8"/>
      <c r="B8" s="9"/>
      <c r="C8" s="20" t="s">
        <v>9</v>
      </c>
      <c r="D8" s="49">
        <v>2</v>
      </c>
      <c r="E8" s="50">
        <v>5</v>
      </c>
      <c r="F8" s="55">
        <v>4</v>
      </c>
      <c r="G8" s="50">
        <v>4</v>
      </c>
      <c r="H8" s="55">
        <v>5</v>
      </c>
      <c r="I8" s="50">
        <v>4</v>
      </c>
      <c r="J8" s="55">
        <v>8</v>
      </c>
      <c r="K8" s="50">
        <v>4</v>
      </c>
      <c r="L8" s="55">
        <v>8</v>
      </c>
      <c r="M8" s="50">
        <v>3</v>
      </c>
      <c r="N8" s="51">
        <f t="shared" si="0"/>
        <v>5.4</v>
      </c>
      <c r="O8" s="52">
        <f t="shared" si="1"/>
        <v>4</v>
      </c>
    </row>
    <row r="9" spans="1:15" ht="11.25" customHeight="1">
      <c r="A9" s="8"/>
      <c r="B9" s="9"/>
      <c r="C9" s="20" t="s">
        <v>22</v>
      </c>
      <c r="D9" s="49">
        <v>0</v>
      </c>
      <c r="E9" s="50">
        <v>1</v>
      </c>
      <c r="F9" s="55">
        <v>1</v>
      </c>
      <c r="G9" s="50">
        <v>0</v>
      </c>
      <c r="H9" s="55">
        <v>0</v>
      </c>
      <c r="I9" s="50">
        <v>0</v>
      </c>
      <c r="J9" s="55">
        <v>0</v>
      </c>
      <c r="K9" s="50">
        <v>0</v>
      </c>
      <c r="L9" s="55">
        <v>0</v>
      </c>
      <c r="M9" s="50">
        <v>0</v>
      </c>
      <c r="N9" s="51">
        <f t="shared" si="0"/>
        <v>0.2</v>
      </c>
      <c r="O9" s="52">
        <f t="shared" si="1"/>
        <v>0.2</v>
      </c>
    </row>
    <row r="10" spans="1:15" ht="11.25" customHeight="1">
      <c r="A10" s="8"/>
      <c r="B10" s="9"/>
      <c r="C10" s="22" t="s">
        <v>10</v>
      </c>
      <c r="D10" s="47">
        <f aca="true" t="shared" si="2" ref="D10:M10">SUM(D3:D9)</f>
        <v>5</v>
      </c>
      <c r="E10" s="48">
        <f t="shared" si="2"/>
        <v>10</v>
      </c>
      <c r="F10" s="47">
        <f t="shared" si="2"/>
        <v>9</v>
      </c>
      <c r="G10" s="48">
        <f t="shared" si="2"/>
        <v>15</v>
      </c>
      <c r="H10" s="47">
        <f t="shared" si="2"/>
        <v>10</v>
      </c>
      <c r="I10" s="48">
        <f t="shared" si="2"/>
        <v>15</v>
      </c>
      <c r="J10" s="47">
        <f t="shared" si="2"/>
        <v>13</v>
      </c>
      <c r="K10" s="48">
        <f t="shared" si="2"/>
        <v>14</v>
      </c>
      <c r="L10" s="47">
        <f t="shared" si="2"/>
        <v>13</v>
      </c>
      <c r="M10" s="48">
        <f t="shared" si="2"/>
        <v>13</v>
      </c>
      <c r="N10" s="80">
        <f t="shared" si="0"/>
        <v>10</v>
      </c>
      <c r="O10" s="81">
        <f t="shared" si="1"/>
        <v>13.4</v>
      </c>
    </row>
    <row r="11" spans="1:15" ht="11.25" customHeight="1">
      <c r="A11" s="8"/>
      <c r="B11" s="9"/>
      <c r="C11" s="20"/>
      <c r="D11" s="49"/>
      <c r="E11" s="50"/>
      <c r="F11" s="55"/>
      <c r="G11" s="50"/>
      <c r="H11" s="55"/>
      <c r="I11" s="50"/>
      <c r="J11" s="55"/>
      <c r="K11" s="50"/>
      <c r="L11" s="55"/>
      <c r="M11" s="50"/>
      <c r="N11" s="51"/>
      <c r="O11" s="52"/>
    </row>
    <row r="12" spans="1:15" ht="11.25" customHeight="1">
      <c r="A12" s="17" t="s">
        <v>54</v>
      </c>
      <c r="B12" s="9">
        <v>2001</v>
      </c>
      <c r="C12" s="20" t="s">
        <v>4</v>
      </c>
      <c r="D12" s="49">
        <v>3</v>
      </c>
      <c r="E12" s="50">
        <v>1</v>
      </c>
      <c r="F12" s="55">
        <v>2</v>
      </c>
      <c r="G12" s="50">
        <v>1</v>
      </c>
      <c r="H12" s="55">
        <v>4</v>
      </c>
      <c r="I12" s="50">
        <v>1</v>
      </c>
      <c r="J12" s="55">
        <v>4</v>
      </c>
      <c r="K12" s="50">
        <v>1</v>
      </c>
      <c r="L12" s="55">
        <v>3</v>
      </c>
      <c r="M12" s="50">
        <v>0</v>
      </c>
      <c r="N12" s="51">
        <f t="shared" si="0"/>
        <v>3.2</v>
      </c>
      <c r="O12" s="52">
        <f t="shared" si="1"/>
        <v>0.8</v>
      </c>
    </row>
    <row r="13" spans="1:15" ht="11.25" customHeight="1">
      <c r="A13" s="8"/>
      <c r="B13" s="9"/>
      <c r="C13" s="20" t="s">
        <v>5</v>
      </c>
      <c r="D13" s="49">
        <v>0</v>
      </c>
      <c r="E13" s="50">
        <v>0</v>
      </c>
      <c r="F13" s="55">
        <v>0</v>
      </c>
      <c r="G13" s="50">
        <v>0</v>
      </c>
      <c r="H13" s="55">
        <v>0</v>
      </c>
      <c r="I13" s="50">
        <v>0</v>
      </c>
      <c r="J13" s="55">
        <v>1</v>
      </c>
      <c r="K13" s="50">
        <v>0</v>
      </c>
      <c r="L13" s="55">
        <v>1</v>
      </c>
      <c r="M13" s="50">
        <v>0</v>
      </c>
      <c r="N13" s="51">
        <f t="shared" si="0"/>
        <v>0.4</v>
      </c>
      <c r="O13" s="52">
        <f t="shared" si="1"/>
        <v>0</v>
      </c>
    </row>
    <row r="14" spans="1:15" ht="11.25" customHeight="1">
      <c r="A14" s="8"/>
      <c r="B14" s="9"/>
      <c r="C14" s="20" t="s">
        <v>6</v>
      </c>
      <c r="D14" s="49">
        <v>0</v>
      </c>
      <c r="E14" s="50">
        <v>0</v>
      </c>
      <c r="F14" s="55">
        <v>0</v>
      </c>
      <c r="G14" s="50">
        <v>0</v>
      </c>
      <c r="H14" s="55">
        <v>0</v>
      </c>
      <c r="I14" s="50">
        <v>0</v>
      </c>
      <c r="J14" s="55">
        <v>0</v>
      </c>
      <c r="K14" s="50">
        <v>0</v>
      </c>
      <c r="L14" s="55">
        <v>0</v>
      </c>
      <c r="M14" s="50">
        <v>0</v>
      </c>
      <c r="N14" s="51">
        <f t="shared" si="0"/>
        <v>0</v>
      </c>
      <c r="O14" s="52">
        <f t="shared" si="1"/>
        <v>0</v>
      </c>
    </row>
    <row r="15" spans="1:15" ht="11.25" customHeight="1">
      <c r="A15" s="8"/>
      <c r="B15" s="9"/>
      <c r="C15" s="20" t="s">
        <v>7</v>
      </c>
      <c r="D15" s="49">
        <v>0</v>
      </c>
      <c r="E15" s="50">
        <v>0</v>
      </c>
      <c r="F15" s="55">
        <v>0</v>
      </c>
      <c r="G15" s="50">
        <v>0</v>
      </c>
      <c r="H15" s="55">
        <v>0</v>
      </c>
      <c r="I15" s="50">
        <v>0</v>
      </c>
      <c r="J15" s="55">
        <v>1</v>
      </c>
      <c r="K15" s="50">
        <v>0</v>
      </c>
      <c r="L15" s="55">
        <v>0</v>
      </c>
      <c r="M15" s="50">
        <v>0</v>
      </c>
      <c r="N15" s="51">
        <f t="shared" si="0"/>
        <v>0.2</v>
      </c>
      <c r="O15" s="52">
        <f t="shared" si="1"/>
        <v>0</v>
      </c>
    </row>
    <row r="16" spans="1:15" ht="11.25" customHeight="1">
      <c r="A16" s="8"/>
      <c r="B16" s="9"/>
      <c r="C16" s="20" t="s">
        <v>8</v>
      </c>
      <c r="D16" s="49">
        <v>0</v>
      </c>
      <c r="E16" s="50">
        <v>0</v>
      </c>
      <c r="F16" s="55">
        <v>0</v>
      </c>
      <c r="G16" s="50">
        <v>0</v>
      </c>
      <c r="H16" s="55">
        <v>0</v>
      </c>
      <c r="I16" s="50">
        <v>0</v>
      </c>
      <c r="J16" s="55">
        <v>0</v>
      </c>
      <c r="K16" s="50">
        <v>0</v>
      </c>
      <c r="L16" s="55">
        <v>0</v>
      </c>
      <c r="M16" s="50">
        <v>0</v>
      </c>
      <c r="N16" s="51">
        <f t="shared" si="0"/>
        <v>0</v>
      </c>
      <c r="O16" s="52">
        <f t="shared" si="1"/>
        <v>0</v>
      </c>
    </row>
    <row r="17" spans="1:15" ht="11.25" customHeight="1">
      <c r="A17" s="8"/>
      <c r="B17" s="9"/>
      <c r="C17" s="20" t="s">
        <v>9</v>
      </c>
      <c r="D17" s="49">
        <v>3</v>
      </c>
      <c r="E17" s="50">
        <v>0</v>
      </c>
      <c r="F17" s="55">
        <v>3</v>
      </c>
      <c r="G17" s="50">
        <v>0</v>
      </c>
      <c r="H17" s="55">
        <v>2</v>
      </c>
      <c r="I17" s="50">
        <v>0</v>
      </c>
      <c r="J17" s="55">
        <v>2</v>
      </c>
      <c r="K17" s="50">
        <v>2</v>
      </c>
      <c r="L17" s="55">
        <v>4</v>
      </c>
      <c r="M17" s="50">
        <v>3</v>
      </c>
      <c r="N17" s="51">
        <f t="shared" si="0"/>
        <v>2.8</v>
      </c>
      <c r="O17" s="52">
        <f t="shared" si="1"/>
        <v>1</v>
      </c>
    </row>
    <row r="18" spans="1:15" ht="11.25" customHeight="1">
      <c r="A18" s="8"/>
      <c r="B18" s="9"/>
      <c r="C18" s="20" t="s">
        <v>22</v>
      </c>
      <c r="D18" s="49">
        <v>0</v>
      </c>
      <c r="E18" s="50">
        <v>0</v>
      </c>
      <c r="F18" s="55">
        <v>0</v>
      </c>
      <c r="G18" s="50">
        <v>0</v>
      </c>
      <c r="H18" s="55">
        <v>0</v>
      </c>
      <c r="I18" s="50">
        <v>0</v>
      </c>
      <c r="J18" s="55">
        <v>0</v>
      </c>
      <c r="K18" s="50">
        <v>0</v>
      </c>
      <c r="L18" s="55">
        <v>1</v>
      </c>
      <c r="M18" s="50">
        <v>0</v>
      </c>
      <c r="N18" s="51">
        <f t="shared" si="0"/>
        <v>0.2</v>
      </c>
      <c r="O18" s="52">
        <f t="shared" si="1"/>
        <v>0</v>
      </c>
    </row>
    <row r="19" spans="1:15" ht="11.25" customHeight="1">
      <c r="A19" s="8"/>
      <c r="B19" s="9"/>
      <c r="C19" s="22" t="s">
        <v>10</v>
      </c>
      <c r="D19" s="47">
        <f aca="true" t="shared" si="3" ref="D19:M19">SUM(D12:D18)</f>
        <v>6</v>
      </c>
      <c r="E19" s="48">
        <f t="shared" si="3"/>
        <v>1</v>
      </c>
      <c r="F19" s="65">
        <f t="shared" si="3"/>
        <v>5</v>
      </c>
      <c r="G19" s="48">
        <f t="shared" si="3"/>
        <v>1</v>
      </c>
      <c r="H19" s="65">
        <f t="shared" si="3"/>
        <v>6</v>
      </c>
      <c r="I19" s="48">
        <f t="shared" si="3"/>
        <v>1</v>
      </c>
      <c r="J19" s="65">
        <f t="shared" si="3"/>
        <v>8</v>
      </c>
      <c r="K19" s="48">
        <f t="shared" si="3"/>
        <v>3</v>
      </c>
      <c r="L19" s="65">
        <f t="shared" si="3"/>
        <v>9</v>
      </c>
      <c r="M19" s="48">
        <f t="shared" si="3"/>
        <v>3</v>
      </c>
      <c r="N19" s="80">
        <f t="shared" si="0"/>
        <v>6.8</v>
      </c>
      <c r="O19" s="81">
        <f t="shared" si="1"/>
        <v>1.8</v>
      </c>
    </row>
    <row r="20" spans="1:15" ht="11.25" customHeight="1">
      <c r="A20" s="8"/>
      <c r="B20" s="9"/>
      <c r="C20" s="20"/>
      <c r="D20" s="49"/>
      <c r="E20" s="50"/>
      <c r="F20" s="55"/>
      <c r="G20" s="50"/>
      <c r="H20" s="55"/>
      <c r="I20" s="50"/>
      <c r="J20" s="55"/>
      <c r="K20" s="50"/>
      <c r="L20" s="55"/>
      <c r="M20" s="50"/>
      <c r="N20" s="51"/>
      <c r="O20" s="52"/>
    </row>
    <row r="21" spans="1:15" ht="11.25" customHeight="1">
      <c r="A21" s="17" t="s">
        <v>63</v>
      </c>
      <c r="B21" s="9">
        <v>1987</v>
      </c>
      <c r="C21" s="20" t="s">
        <v>4</v>
      </c>
      <c r="D21" s="49">
        <v>5</v>
      </c>
      <c r="E21" s="50">
        <v>0</v>
      </c>
      <c r="F21" s="55">
        <v>3</v>
      </c>
      <c r="G21" s="50">
        <v>0</v>
      </c>
      <c r="H21" s="55">
        <v>13</v>
      </c>
      <c r="I21" s="50">
        <v>1</v>
      </c>
      <c r="J21" s="55">
        <v>9</v>
      </c>
      <c r="K21" s="50">
        <v>1</v>
      </c>
      <c r="L21" s="55">
        <v>6</v>
      </c>
      <c r="M21" s="50">
        <v>2</v>
      </c>
      <c r="N21" s="51">
        <f t="shared" si="0"/>
        <v>7.2</v>
      </c>
      <c r="O21" s="52">
        <f t="shared" si="1"/>
        <v>0.8</v>
      </c>
    </row>
    <row r="22" spans="1:15" ht="11.25" customHeight="1">
      <c r="A22" s="17"/>
      <c r="B22" s="9"/>
      <c r="C22" s="20" t="s">
        <v>5</v>
      </c>
      <c r="D22" s="49">
        <v>0</v>
      </c>
      <c r="E22" s="50">
        <v>1</v>
      </c>
      <c r="F22" s="55">
        <v>0</v>
      </c>
      <c r="G22" s="50">
        <v>1</v>
      </c>
      <c r="H22" s="55">
        <v>0</v>
      </c>
      <c r="I22" s="50">
        <v>0</v>
      </c>
      <c r="J22" s="55">
        <v>0</v>
      </c>
      <c r="K22" s="50">
        <v>0</v>
      </c>
      <c r="L22" s="55">
        <v>0</v>
      </c>
      <c r="M22" s="50">
        <v>0</v>
      </c>
      <c r="N22" s="51">
        <f t="shared" si="0"/>
        <v>0</v>
      </c>
      <c r="O22" s="52">
        <f t="shared" si="1"/>
        <v>0.4</v>
      </c>
    </row>
    <row r="23" spans="1:15" ht="11.25" customHeight="1">
      <c r="A23" s="17"/>
      <c r="B23" s="9"/>
      <c r="C23" s="20" t="s">
        <v>6</v>
      </c>
      <c r="D23" s="49">
        <v>0</v>
      </c>
      <c r="E23" s="50">
        <v>0</v>
      </c>
      <c r="F23" s="55">
        <v>0</v>
      </c>
      <c r="G23" s="50">
        <v>0</v>
      </c>
      <c r="H23" s="55">
        <v>0</v>
      </c>
      <c r="I23" s="50">
        <v>1</v>
      </c>
      <c r="J23" s="55">
        <v>0</v>
      </c>
      <c r="K23" s="50">
        <v>1</v>
      </c>
      <c r="L23" s="55">
        <v>0</v>
      </c>
      <c r="M23" s="50">
        <v>0</v>
      </c>
      <c r="N23" s="51">
        <f t="shared" si="0"/>
        <v>0</v>
      </c>
      <c r="O23" s="52">
        <f t="shared" si="1"/>
        <v>0.4</v>
      </c>
    </row>
    <row r="24" spans="1:15" ht="11.25" customHeight="1">
      <c r="A24" s="17"/>
      <c r="B24" s="9"/>
      <c r="C24" s="20" t="s">
        <v>7</v>
      </c>
      <c r="D24" s="49">
        <v>0</v>
      </c>
      <c r="E24" s="50">
        <v>0</v>
      </c>
      <c r="F24" s="55">
        <v>0</v>
      </c>
      <c r="G24" s="50">
        <v>0</v>
      </c>
      <c r="H24" s="55">
        <v>0</v>
      </c>
      <c r="I24" s="50">
        <v>0</v>
      </c>
      <c r="J24" s="55">
        <v>0</v>
      </c>
      <c r="K24" s="50">
        <v>1</v>
      </c>
      <c r="L24" s="55">
        <v>0</v>
      </c>
      <c r="M24" s="50">
        <v>1</v>
      </c>
      <c r="N24" s="51">
        <f t="shared" si="0"/>
        <v>0</v>
      </c>
      <c r="O24" s="52">
        <f t="shared" si="1"/>
        <v>0.4</v>
      </c>
    </row>
    <row r="25" spans="1:15" ht="11.25" customHeight="1">
      <c r="A25" s="17"/>
      <c r="B25" s="9"/>
      <c r="C25" s="20" t="s">
        <v>8</v>
      </c>
      <c r="D25" s="49">
        <v>0</v>
      </c>
      <c r="E25" s="50">
        <v>0</v>
      </c>
      <c r="F25" s="55">
        <v>0</v>
      </c>
      <c r="G25" s="50">
        <v>0</v>
      </c>
      <c r="H25" s="55">
        <v>0</v>
      </c>
      <c r="I25" s="50">
        <v>0</v>
      </c>
      <c r="J25" s="55">
        <v>0</v>
      </c>
      <c r="K25" s="50">
        <v>0</v>
      </c>
      <c r="L25" s="55">
        <v>0</v>
      </c>
      <c r="M25" s="50">
        <v>0</v>
      </c>
      <c r="N25" s="51">
        <f t="shared" si="0"/>
        <v>0</v>
      </c>
      <c r="O25" s="52">
        <f t="shared" si="1"/>
        <v>0</v>
      </c>
    </row>
    <row r="26" spans="1:15" ht="11.25" customHeight="1">
      <c r="A26" s="17"/>
      <c r="B26" s="9"/>
      <c r="C26" s="20" t="s">
        <v>9</v>
      </c>
      <c r="D26" s="49">
        <v>4</v>
      </c>
      <c r="E26" s="50">
        <v>0</v>
      </c>
      <c r="F26" s="55">
        <v>2</v>
      </c>
      <c r="G26" s="50">
        <v>0</v>
      </c>
      <c r="H26" s="55">
        <v>3</v>
      </c>
      <c r="I26" s="50">
        <v>0</v>
      </c>
      <c r="J26" s="55">
        <v>2</v>
      </c>
      <c r="K26" s="50">
        <v>0</v>
      </c>
      <c r="L26" s="55">
        <v>4</v>
      </c>
      <c r="M26" s="50">
        <v>1</v>
      </c>
      <c r="N26" s="51">
        <f t="shared" si="0"/>
        <v>3</v>
      </c>
      <c r="O26" s="52">
        <f t="shared" si="1"/>
        <v>0.2</v>
      </c>
    </row>
    <row r="27" spans="1:15" ht="11.25" customHeight="1">
      <c r="A27" s="17"/>
      <c r="B27" s="9"/>
      <c r="C27" s="20" t="s">
        <v>22</v>
      </c>
      <c r="D27" s="49">
        <v>0</v>
      </c>
      <c r="E27" s="50">
        <v>0</v>
      </c>
      <c r="F27" s="55">
        <v>0</v>
      </c>
      <c r="G27" s="50">
        <v>0</v>
      </c>
      <c r="H27" s="55">
        <v>0</v>
      </c>
      <c r="I27" s="50">
        <v>0</v>
      </c>
      <c r="J27" s="55">
        <v>0</v>
      </c>
      <c r="K27" s="50">
        <v>0</v>
      </c>
      <c r="L27" s="55">
        <v>0</v>
      </c>
      <c r="M27" s="50">
        <v>0</v>
      </c>
      <c r="N27" s="51">
        <f t="shared" si="0"/>
        <v>0</v>
      </c>
      <c r="O27" s="52">
        <f t="shared" si="1"/>
        <v>0</v>
      </c>
    </row>
    <row r="28" spans="1:15" ht="11.25" customHeight="1">
      <c r="A28" s="17"/>
      <c r="B28" s="9"/>
      <c r="C28" s="22" t="s">
        <v>10</v>
      </c>
      <c r="D28" s="47">
        <f aca="true" t="shared" si="4" ref="D28:M28">SUM(D21:D27)</f>
        <v>9</v>
      </c>
      <c r="E28" s="48">
        <f t="shared" si="4"/>
        <v>1</v>
      </c>
      <c r="F28" s="65">
        <f t="shared" si="4"/>
        <v>5</v>
      </c>
      <c r="G28" s="48">
        <f t="shared" si="4"/>
        <v>1</v>
      </c>
      <c r="H28" s="65">
        <f t="shared" si="4"/>
        <v>16</v>
      </c>
      <c r="I28" s="48">
        <f t="shared" si="4"/>
        <v>2</v>
      </c>
      <c r="J28" s="65">
        <f t="shared" si="4"/>
        <v>11</v>
      </c>
      <c r="K28" s="48">
        <f t="shared" si="4"/>
        <v>3</v>
      </c>
      <c r="L28" s="65">
        <f t="shared" si="4"/>
        <v>10</v>
      </c>
      <c r="M28" s="48">
        <f t="shared" si="4"/>
        <v>4</v>
      </c>
      <c r="N28" s="80">
        <f t="shared" si="0"/>
        <v>10.2</v>
      </c>
      <c r="O28" s="81">
        <f t="shared" si="1"/>
        <v>2.2</v>
      </c>
    </row>
    <row r="29" spans="1:15" ht="11.25" customHeight="1">
      <c r="A29" s="17"/>
      <c r="B29" s="9"/>
      <c r="C29" s="20"/>
      <c r="D29" s="49"/>
      <c r="E29" s="50"/>
      <c r="F29" s="55"/>
      <c r="G29" s="50"/>
      <c r="H29" s="55"/>
      <c r="I29" s="50"/>
      <c r="J29" s="55"/>
      <c r="K29" s="50"/>
      <c r="L29" s="55"/>
      <c r="M29" s="50"/>
      <c r="N29" s="51"/>
      <c r="O29" s="52"/>
    </row>
    <row r="30" spans="1:15" ht="11.25" customHeight="1">
      <c r="A30" s="17" t="s">
        <v>69</v>
      </c>
      <c r="B30" s="9">
        <v>1971</v>
      </c>
      <c r="C30" s="20" t="s">
        <v>4</v>
      </c>
      <c r="D30" s="49">
        <v>17</v>
      </c>
      <c r="E30" s="50">
        <v>2</v>
      </c>
      <c r="F30" s="55">
        <v>26</v>
      </c>
      <c r="G30" s="50">
        <v>2</v>
      </c>
      <c r="H30" s="55">
        <v>21</v>
      </c>
      <c r="I30" s="50">
        <v>2</v>
      </c>
      <c r="J30" s="55">
        <v>24</v>
      </c>
      <c r="K30" s="50">
        <v>1</v>
      </c>
      <c r="L30" s="55">
        <v>26</v>
      </c>
      <c r="M30" s="50">
        <v>4</v>
      </c>
      <c r="N30" s="51">
        <f t="shared" si="0"/>
        <v>22.8</v>
      </c>
      <c r="O30" s="52">
        <f t="shared" si="1"/>
        <v>2.2</v>
      </c>
    </row>
    <row r="31" spans="1:15" ht="11.25" customHeight="1">
      <c r="A31" s="17"/>
      <c r="B31" s="9"/>
      <c r="C31" s="20" t="s">
        <v>5</v>
      </c>
      <c r="D31" s="49">
        <v>0</v>
      </c>
      <c r="E31" s="50">
        <v>0</v>
      </c>
      <c r="F31" s="55">
        <v>1</v>
      </c>
      <c r="G31" s="50">
        <v>0</v>
      </c>
      <c r="H31" s="55">
        <v>0</v>
      </c>
      <c r="I31" s="50">
        <v>0</v>
      </c>
      <c r="J31" s="55">
        <v>2</v>
      </c>
      <c r="K31" s="50">
        <v>0</v>
      </c>
      <c r="L31" s="55">
        <v>0</v>
      </c>
      <c r="M31" s="50">
        <v>0</v>
      </c>
      <c r="N31" s="51">
        <f t="shared" si="0"/>
        <v>0.6</v>
      </c>
      <c r="O31" s="52">
        <f t="shared" si="1"/>
        <v>0</v>
      </c>
    </row>
    <row r="32" spans="1:15" ht="11.25" customHeight="1">
      <c r="A32" s="17"/>
      <c r="B32" s="9"/>
      <c r="C32" s="20" t="s">
        <v>6</v>
      </c>
      <c r="D32" s="49">
        <v>0</v>
      </c>
      <c r="E32" s="50">
        <v>0</v>
      </c>
      <c r="F32" s="55">
        <v>0</v>
      </c>
      <c r="G32" s="50">
        <v>0</v>
      </c>
      <c r="H32" s="55">
        <v>0</v>
      </c>
      <c r="I32" s="50">
        <v>0</v>
      </c>
      <c r="J32" s="55">
        <v>0</v>
      </c>
      <c r="K32" s="50">
        <v>0</v>
      </c>
      <c r="L32" s="55">
        <v>0</v>
      </c>
      <c r="M32" s="50">
        <v>0</v>
      </c>
      <c r="N32" s="51">
        <f t="shared" si="0"/>
        <v>0</v>
      </c>
      <c r="O32" s="52">
        <f t="shared" si="1"/>
        <v>0</v>
      </c>
    </row>
    <row r="33" spans="1:15" ht="11.25" customHeight="1">
      <c r="A33" s="17"/>
      <c r="B33" s="9"/>
      <c r="C33" s="20" t="s">
        <v>7</v>
      </c>
      <c r="D33" s="49">
        <v>1</v>
      </c>
      <c r="E33" s="50">
        <v>1</v>
      </c>
      <c r="F33" s="55">
        <v>1</v>
      </c>
      <c r="G33" s="50">
        <v>1</v>
      </c>
      <c r="H33" s="55">
        <v>2</v>
      </c>
      <c r="I33" s="50">
        <v>0</v>
      </c>
      <c r="J33" s="55">
        <v>2</v>
      </c>
      <c r="K33" s="50">
        <v>0</v>
      </c>
      <c r="L33" s="55">
        <v>3</v>
      </c>
      <c r="M33" s="50">
        <v>0</v>
      </c>
      <c r="N33" s="51">
        <f t="shared" si="0"/>
        <v>1.8</v>
      </c>
      <c r="O33" s="52">
        <f t="shared" si="1"/>
        <v>0.4</v>
      </c>
    </row>
    <row r="34" spans="1:15" ht="11.25" customHeight="1">
      <c r="A34" s="17"/>
      <c r="B34" s="9"/>
      <c r="C34" s="20" t="s">
        <v>8</v>
      </c>
      <c r="D34" s="49">
        <v>0</v>
      </c>
      <c r="E34" s="50">
        <v>0</v>
      </c>
      <c r="F34" s="55">
        <v>0</v>
      </c>
      <c r="G34" s="50">
        <v>0</v>
      </c>
      <c r="H34" s="55">
        <v>0</v>
      </c>
      <c r="I34" s="50">
        <v>0</v>
      </c>
      <c r="J34" s="55">
        <v>0</v>
      </c>
      <c r="K34" s="50">
        <v>0</v>
      </c>
      <c r="L34" s="55">
        <v>0</v>
      </c>
      <c r="M34" s="50">
        <v>0</v>
      </c>
      <c r="N34" s="51">
        <f t="shared" si="0"/>
        <v>0</v>
      </c>
      <c r="O34" s="52">
        <f t="shared" si="1"/>
        <v>0</v>
      </c>
    </row>
    <row r="35" spans="1:15" ht="11.25" customHeight="1">
      <c r="A35" s="17"/>
      <c r="B35" s="9"/>
      <c r="C35" s="20" t="s">
        <v>9</v>
      </c>
      <c r="D35" s="49">
        <v>10</v>
      </c>
      <c r="E35" s="50">
        <v>4</v>
      </c>
      <c r="F35" s="55">
        <v>12</v>
      </c>
      <c r="G35" s="50">
        <v>4</v>
      </c>
      <c r="H35" s="55">
        <v>9</v>
      </c>
      <c r="I35" s="50">
        <v>4</v>
      </c>
      <c r="J35" s="55">
        <v>10</v>
      </c>
      <c r="K35" s="50">
        <v>2</v>
      </c>
      <c r="L35" s="55">
        <v>12</v>
      </c>
      <c r="M35" s="50">
        <v>1</v>
      </c>
      <c r="N35" s="51">
        <f t="shared" si="0"/>
        <v>10.6</v>
      </c>
      <c r="O35" s="52">
        <f t="shared" si="1"/>
        <v>3</v>
      </c>
    </row>
    <row r="36" spans="1:15" ht="11.25" customHeight="1">
      <c r="A36" s="17"/>
      <c r="B36" s="9"/>
      <c r="C36" s="20" t="s">
        <v>22</v>
      </c>
      <c r="D36" s="49">
        <v>1</v>
      </c>
      <c r="E36" s="50">
        <v>0</v>
      </c>
      <c r="F36" s="55">
        <v>2</v>
      </c>
      <c r="G36" s="50">
        <v>0</v>
      </c>
      <c r="H36" s="55">
        <v>0</v>
      </c>
      <c r="I36" s="50">
        <v>0</v>
      </c>
      <c r="J36" s="55">
        <v>0</v>
      </c>
      <c r="K36" s="50">
        <v>0</v>
      </c>
      <c r="L36" s="55">
        <v>1</v>
      </c>
      <c r="M36" s="50">
        <v>0</v>
      </c>
      <c r="N36" s="51">
        <f t="shared" si="0"/>
        <v>0.8</v>
      </c>
      <c r="O36" s="52">
        <f t="shared" si="1"/>
        <v>0</v>
      </c>
    </row>
    <row r="37" spans="1:15" ht="11.25" customHeight="1">
      <c r="A37" s="17"/>
      <c r="B37" s="9"/>
      <c r="C37" s="22" t="s">
        <v>10</v>
      </c>
      <c r="D37" s="47">
        <f aca="true" t="shared" si="5" ref="D37:M37">SUM(D30:D36)</f>
        <v>29</v>
      </c>
      <c r="E37" s="48">
        <f t="shared" si="5"/>
        <v>7</v>
      </c>
      <c r="F37" s="65">
        <f t="shared" si="5"/>
        <v>42</v>
      </c>
      <c r="G37" s="48">
        <f t="shared" si="5"/>
        <v>7</v>
      </c>
      <c r="H37" s="65">
        <f t="shared" si="5"/>
        <v>32</v>
      </c>
      <c r="I37" s="48">
        <f t="shared" si="5"/>
        <v>6</v>
      </c>
      <c r="J37" s="65">
        <f t="shared" si="5"/>
        <v>38</v>
      </c>
      <c r="K37" s="48">
        <f t="shared" si="5"/>
        <v>3</v>
      </c>
      <c r="L37" s="65">
        <f t="shared" si="5"/>
        <v>42</v>
      </c>
      <c r="M37" s="48">
        <f t="shared" si="5"/>
        <v>5</v>
      </c>
      <c r="N37" s="80">
        <f t="shared" si="0"/>
        <v>36.6</v>
      </c>
      <c r="O37" s="81">
        <f t="shared" si="1"/>
        <v>5.6</v>
      </c>
    </row>
    <row r="38" spans="1:15" ht="11.25" customHeight="1">
      <c r="A38" s="17"/>
      <c r="B38" s="9"/>
      <c r="C38" s="20"/>
      <c r="D38" s="49"/>
      <c r="E38" s="50"/>
      <c r="F38" s="55"/>
      <c r="G38" s="50"/>
      <c r="H38" s="55"/>
      <c r="I38" s="50"/>
      <c r="J38" s="55"/>
      <c r="K38" s="50"/>
      <c r="L38" s="55"/>
      <c r="M38" s="50"/>
      <c r="N38" s="51"/>
      <c r="O38" s="52"/>
    </row>
    <row r="39" spans="1:15" ht="22.5" customHeight="1">
      <c r="A39" s="17" t="s">
        <v>222</v>
      </c>
      <c r="B39" s="9">
        <v>1971</v>
      </c>
      <c r="C39" s="20" t="s">
        <v>4</v>
      </c>
      <c r="D39" s="49">
        <v>35</v>
      </c>
      <c r="E39" s="50">
        <v>14</v>
      </c>
      <c r="F39" s="55">
        <v>35</v>
      </c>
      <c r="G39" s="50">
        <v>19</v>
      </c>
      <c r="H39" s="55">
        <v>36</v>
      </c>
      <c r="I39" s="50">
        <v>15</v>
      </c>
      <c r="J39" s="55">
        <v>32</v>
      </c>
      <c r="K39" s="50">
        <v>13</v>
      </c>
      <c r="L39" s="55">
        <v>29</v>
      </c>
      <c r="M39" s="50">
        <v>12</v>
      </c>
      <c r="N39" s="51">
        <f t="shared" si="0"/>
        <v>33.4</v>
      </c>
      <c r="O39" s="52">
        <f t="shared" si="1"/>
        <v>14.6</v>
      </c>
    </row>
    <row r="40" spans="1:15" ht="11.25" customHeight="1">
      <c r="A40" s="17"/>
      <c r="B40" s="9"/>
      <c r="C40" s="20" t="s">
        <v>5</v>
      </c>
      <c r="D40" s="49">
        <v>5</v>
      </c>
      <c r="E40" s="50">
        <v>4</v>
      </c>
      <c r="F40" s="55">
        <v>5</v>
      </c>
      <c r="G40" s="50">
        <v>4</v>
      </c>
      <c r="H40" s="55">
        <v>6</v>
      </c>
      <c r="I40" s="50">
        <v>3</v>
      </c>
      <c r="J40" s="55">
        <v>5</v>
      </c>
      <c r="K40" s="50">
        <v>2</v>
      </c>
      <c r="L40" s="55">
        <v>6</v>
      </c>
      <c r="M40" s="50">
        <v>3</v>
      </c>
      <c r="N40" s="51">
        <f t="shared" si="0"/>
        <v>5.4</v>
      </c>
      <c r="O40" s="52">
        <f t="shared" si="1"/>
        <v>3.2</v>
      </c>
    </row>
    <row r="41" spans="1:15" ht="11.25" customHeight="1">
      <c r="A41" s="17"/>
      <c r="B41" s="9"/>
      <c r="C41" s="20" t="s">
        <v>6</v>
      </c>
      <c r="D41" s="49">
        <v>0</v>
      </c>
      <c r="E41" s="50">
        <v>0</v>
      </c>
      <c r="F41" s="55">
        <v>0</v>
      </c>
      <c r="G41" s="50">
        <v>0</v>
      </c>
      <c r="H41" s="55">
        <v>0</v>
      </c>
      <c r="I41" s="50">
        <v>0</v>
      </c>
      <c r="J41" s="55">
        <v>0</v>
      </c>
      <c r="K41" s="50">
        <v>0</v>
      </c>
      <c r="L41" s="55">
        <v>1</v>
      </c>
      <c r="M41" s="50">
        <v>0</v>
      </c>
      <c r="N41" s="51">
        <f t="shared" si="0"/>
        <v>0.2</v>
      </c>
      <c r="O41" s="52">
        <f t="shared" si="1"/>
        <v>0</v>
      </c>
    </row>
    <row r="42" spans="1:15" ht="11.25" customHeight="1">
      <c r="A42" s="17"/>
      <c r="B42" s="9"/>
      <c r="C42" s="20" t="s">
        <v>7</v>
      </c>
      <c r="D42" s="49">
        <v>2</v>
      </c>
      <c r="E42" s="50">
        <v>0</v>
      </c>
      <c r="F42" s="55">
        <v>1</v>
      </c>
      <c r="G42" s="50">
        <v>0</v>
      </c>
      <c r="H42" s="55">
        <v>0</v>
      </c>
      <c r="I42" s="50">
        <v>0</v>
      </c>
      <c r="J42" s="55">
        <v>0</v>
      </c>
      <c r="K42" s="50">
        <v>0</v>
      </c>
      <c r="L42" s="55">
        <v>0</v>
      </c>
      <c r="M42" s="50">
        <v>0</v>
      </c>
      <c r="N42" s="51">
        <f t="shared" si="0"/>
        <v>0.6</v>
      </c>
      <c r="O42" s="52">
        <f t="shared" si="1"/>
        <v>0</v>
      </c>
    </row>
    <row r="43" spans="1:15" ht="11.25" customHeight="1">
      <c r="A43" s="17"/>
      <c r="B43" s="9"/>
      <c r="C43" s="20" t="s">
        <v>8</v>
      </c>
      <c r="D43" s="49">
        <v>0</v>
      </c>
      <c r="E43" s="50">
        <v>0</v>
      </c>
      <c r="F43" s="55">
        <v>0</v>
      </c>
      <c r="G43" s="50">
        <v>0</v>
      </c>
      <c r="H43" s="55">
        <v>0</v>
      </c>
      <c r="I43" s="50">
        <v>0</v>
      </c>
      <c r="J43" s="55">
        <v>0</v>
      </c>
      <c r="K43" s="50">
        <v>0</v>
      </c>
      <c r="L43" s="55">
        <v>0</v>
      </c>
      <c r="M43" s="50">
        <v>0</v>
      </c>
      <c r="N43" s="51">
        <f t="shared" si="0"/>
        <v>0</v>
      </c>
      <c r="O43" s="52">
        <f t="shared" si="1"/>
        <v>0</v>
      </c>
    </row>
    <row r="44" spans="1:15" ht="11.25" customHeight="1">
      <c r="A44" s="17"/>
      <c r="B44" s="9"/>
      <c r="C44" s="20" t="s">
        <v>9</v>
      </c>
      <c r="D44" s="49">
        <v>3</v>
      </c>
      <c r="E44" s="50">
        <v>1</v>
      </c>
      <c r="F44" s="55">
        <v>3</v>
      </c>
      <c r="G44" s="50">
        <v>2</v>
      </c>
      <c r="H44" s="55">
        <v>4</v>
      </c>
      <c r="I44" s="50">
        <v>1</v>
      </c>
      <c r="J44" s="55">
        <v>3</v>
      </c>
      <c r="K44" s="50">
        <v>1</v>
      </c>
      <c r="L44" s="55">
        <v>3</v>
      </c>
      <c r="M44" s="50">
        <v>1</v>
      </c>
      <c r="N44" s="51">
        <f t="shared" si="0"/>
        <v>3.2</v>
      </c>
      <c r="O44" s="52">
        <f t="shared" si="1"/>
        <v>1.2</v>
      </c>
    </row>
    <row r="45" spans="1:15" ht="11.25" customHeight="1">
      <c r="A45" s="17"/>
      <c r="B45" s="9"/>
      <c r="C45" s="20" t="s">
        <v>22</v>
      </c>
      <c r="D45" s="49">
        <v>0</v>
      </c>
      <c r="E45" s="50">
        <v>0</v>
      </c>
      <c r="F45" s="55">
        <v>1</v>
      </c>
      <c r="G45" s="50">
        <v>0</v>
      </c>
      <c r="H45" s="55">
        <v>0</v>
      </c>
      <c r="I45" s="50">
        <v>0</v>
      </c>
      <c r="J45" s="55">
        <v>1</v>
      </c>
      <c r="K45" s="50">
        <v>0</v>
      </c>
      <c r="L45" s="55">
        <v>0</v>
      </c>
      <c r="M45" s="50">
        <v>0</v>
      </c>
      <c r="N45" s="51">
        <f t="shared" si="0"/>
        <v>0.4</v>
      </c>
      <c r="O45" s="52">
        <f t="shared" si="1"/>
        <v>0</v>
      </c>
    </row>
    <row r="46" spans="1:15" ht="11.25" customHeight="1">
      <c r="A46" s="8"/>
      <c r="B46" s="9"/>
      <c r="C46" s="22" t="s">
        <v>10</v>
      </c>
      <c r="D46" s="47">
        <f aca="true" t="shared" si="6" ref="D46:M46">SUM(D39:D45)</f>
        <v>45</v>
      </c>
      <c r="E46" s="48">
        <f t="shared" si="6"/>
        <v>19</v>
      </c>
      <c r="F46" s="65">
        <f t="shared" si="6"/>
        <v>45</v>
      </c>
      <c r="G46" s="48">
        <f t="shared" si="6"/>
        <v>25</v>
      </c>
      <c r="H46" s="65">
        <f t="shared" si="6"/>
        <v>46</v>
      </c>
      <c r="I46" s="48">
        <f t="shared" si="6"/>
        <v>19</v>
      </c>
      <c r="J46" s="65">
        <f t="shared" si="6"/>
        <v>41</v>
      </c>
      <c r="K46" s="48">
        <f t="shared" si="6"/>
        <v>16</v>
      </c>
      <c r="L46" s="65">
        <f t="shared" si="6"/>
        <v>39</v>
      </c>
      <c r="M46" s="48">
        <f t="shared" si="6"/>
        <v>16</v>
      </c>
      <c r="N46" s="80">
        <f t="shared" si="0"/>
        <v>43.2</v>
      </c>
      <c r="O46" s="81">
        <f t="shared" si="1"/>
        <v>19</v>
      </c>
    </row>
    <row r="47" spans="1:15" ht="11.25" customHeight="1">
      <c r="A47" s="8"/>
      <c r="B47" s="9"/>
      <c r="C47" s="20"/>
      <c r="D47" s="49"/>
      <c r="E47" s="50"/>
      <c r="F47" s="55"/>
      <c r="G47" s="50"/>
      <c r="H47" s="55"/>
      <c r="I47" s="50"/>
      <c r="J47" s="55"/>
      <c r="K47" s="50"/>
      <c r="L47" s="55"/>
      <c r="M47" s="50"/>
      <c r="N47" s="51"/>
      <c r="O47" s="52"/>
    </row>
    <row r="48" spans="1:15" ht="11.25" customHeight="1">
      <c r="A48" s="228" t="s">
        <v>82</v>
      </c>
      <c r="B48" s="9">
        <v>1971</v>
      </c>
      <c r="C48" s="20" t="s">
        <v>4</v>
      </c>
      <c r="D48" s="49">
        <v>21</v>
      </c>
      <c r="E48" s="50">
        <v>2</v>
      </c>
      <c r="F48" s="55">
        <v>24</v>
      </c>
      <c r="G48" s="50">
        <v>0</v>
      </c>
      <c r="H48" s="55">
        <v>21</v>
      </c>
      <c r="I48" s="50">
        <v>1</v>
      </c>
      <c r="J48" s="55">
        <v>25</v>
      </c>
      <c r="K48" s="50">
        <v>3</v>
      </c>
      <c r="L48" s="55">
        <v>32</v>
      </c>
      <c r="M48" s="50">
        <v>4</v>
      </c>
      <c r="N48" s="51">
        <f t="shared" si="0"/>
        <v>24.6</v>
      </c>
      <c r="O48" s="52">
        <f t="shared" si="1"/>
        <v>2</v>
      </c>
    </row>
    <row r="49" spans="1:15" ht="11.25" customHeight="1">
      <c r="A49" s="229"/>
      <c r="B49" s="9"/>
      <c r="C49" s="20" t="s">
        <v>5</v>
      </c>
      <c r="D49" s="49">
        <v>1</v>
      </c>
      <c r="E49" s="50">
        <v>0</v>
      </c>
      <c r="F49" s="55">
        <v>1</v>
      </c>
      <c r="G49" s="50">
        <v>0</v>
      </c>
      <c r="H49" s="55">
        <v>0</v>
      </c>
      <c r="I49" s="50">
        <v>0</v>
      </c>
      <c r="J49" s="55">
        <v>0</v>
      </c>
      <c r="K49" s="50">
        <v>0</v>
      </c>
      <c r="L49" s="55">
        <v>1</v>
      </c>
      <c r="M49" s="50">
        <v>0</v>
      </c>
      <c r="N49" s="51">
        <f t="shared" si="0"/>
        <v>0.6</v>
      </c>
      <c r="O49" s="52">
        <f t="shared" si="1"/>
        <v>0</v>
      </c>
    </row>
    <row r="50" spans="1:15" ht="11.25" customHeight="1">
      <c r="A50" s="17"/>
      <c r="B50" s="9"/>
      <c r="C50" s="20" t="s">
        <v>6</v>
      </c>
      <c r="D50" s="49">
        <v>1</v>
      </c>
      <c r="E50" s="50">
        <v>0</v>
      </c>
      <c r="F50" s="55">
        <v>1</v>
      </c>
      <c r="G50" s="50">
        <v>0</v>
      </c>
      <c r="H50" s="55">
        <v>1</v>
      </c>
      <c r="I50" s="50">
        <v>0</v>
      </c>
      <c r="J50" s="55">
        <v>1</v>
      </c>
      <c r="K50" s="50">
        <v>0</v>
      </c>
      <c r="L50" s="55">
        <v>1</v>
      </c>
      <c r="M50" s="50">
        <v>0</v>
      </c>
      <c r="N50" s="51">
        <f t="shared" si="0"/>
        <v>1</v>
      </c>
      <c r="O50" s="52">
        <f t="shared" si="1"/>
        <v>0</v>
      </c>
    </row>
    <row r="51" spans="1:15" ht="11.25" customHeight="1">
      <c r="A51" s="17"/>
      <c r="B51" s="9"/>
      <c r="C51" s="20" t="s">
        <v>7</v>
      </c>
      <c r="D51" s="49">
        <v>0</v>
      </c>
      <c r="E51" s="50">
        <v>1</v>
      </c>
      <c r="F51" s="55">
        <v>0</v>
      </c>
      <c r="G51" s="50">
        <v>1</v>
      </c>
      <c r="H51" s="55">
        <v>0</v>
      </c>
      <c r="I51" s="50">
        <v>0</v>
      </c>
      <c r="J51" s="55">
        <v>0</v>
      </c>
      <c r="K51" s="50">
        <v>0</v>
      </c>
      <c r="L51" s="55">
        <v>1</v>
      </c>
      <c r="M51" s="50">
        <v>1</v>
      </c>
      <c r="N51" s="51">
        <f t="shared" si="0"/>
        <v>0.2</v>
      </c>
      <c r="O51" s="52">
        <f t="shared" si="1"/>
        <v>0.6</v>
      </c>
    </row>
    <row r="52" spans="1:15" ht="11.25" customHeight="1">
      <c r="A52" s="17"/>
      <c r="B52" s="9"/>
      <c r="C52" s="20" t="s">
        <v>8</v>
      </c>
      <c r="D52" s="49">
        <v>0</v>
      </c>
      <c r="E52" s="50">
        <v>0</v>
      </c>
      <c r="F52" s="55">
        <v>0</v>
      </c>
      <c r="G52" s="50">
        <v>0</v>
      </c>
      <c r="H52" s="55">
        <v>0</v>
      </c>
      <c r="I52" s="50">
        <v>0</v>
      </c>
      <c r="J52" s="55">
        <v>0</v>
      </c>
      <c r="K52" s="50">
        <v>1</v>
      </c>
      <c r="L52" s="55">
        <v>1</v>
      </c>
      <c r="M52" s="50">
        <v>1</v>
      </c>
      <c r="N52" s="51">
        <f t="shared" si="0"/>
        <v>0.2</v>
      </c>
      <c r="O52" s="52">
        <f t="shared" si="1"/>
        <v>0.4</v>
      </c>
    </row>
    <row r="53" spans="1:15" ht="11.25" customHeight="1">
      <c r="A53" s="17"/>
      <c r="B53" s="9"/>
      <c r="C53" s="20" t="s">
        <v>9</v>
      </c>
      <c r="D53" s="49">
        <v>5</v>
      </c>
      <c r="E53" s="50">
        <v>0</v>
      </c>
      <c r="F53" s="55">
        <v>3</v>
      </c>
      <c r="G53" s="50">
        <v>0</v>
      </c>
      <c r="H53" s="55">
        <v>1</v>
      </c>
      <c r="I53" s="50">
        <v>0</v>
      </c>
      <c r="J53" s="55">
        <v>3</v>
      </c>
      <c r="K53" s="50">
        <v>1</v>
      </c>
      <c r="L53" s="55">
        <v>4</v>
      </c>
      <c r="M53" s="50">
        <v>1</v>
      </c>
      <c r="N53" s="51">
        <f t="shared" si="0"/>
        <v>3.2</v>
      </c>
      <c r="O53" s="52">
        <f t="shared" si="1"/>
        <v>0.4</v>
      </c>
    </row>
    <row r="54" spans="1:15" ht="11.25" customHeight="1">
      <c r="A54" s="17"/>
      <c r="B54" s="9"/>
      <c r="C54" s="20" t="s">
        <v>22</v>
      </c>
      <c r="D54" s="49">
        <v>0</v>
      </c>
      <c r="E54" s="50">
        <v>0</v>
      </c>
      <c r="F54" s="55">
        <v>0</v>
      </c>
      <c r="G54" s="50">
        <v>0</v>
      </c>
      <c r="H54" s="55">
        <v>0</v>
      </c>
      <c r="I54" s="50">
        <v>0</v>
      </c>
      <c r="J54" s="55">
        <v>1</v>
      </c>
      <c r="K54" s="50">
        <v>0</v>
      </c>
      <c r="L54" s="55">
        <v>0</v>
      </c>
      <c r="M54" s="50">
        <v>0</v>
      </c>
      <c r="N54" s="51">
        <f t="shared" si="0"/>
        <v>0.2</v>
      </c>
      <c r="O54" s="52">
        <f t="shared" si="1"/>
        <v>0</v>
      </c>
    </row>
    <row r="55" spans="1:15" ht="11.25" customHeight="1">
      <c r="A55" s="17"/>
      <c r="B55" s="9"/>
      <c r="C55" s="22" t="s">
        <v>10</v>
      </c>
      <c r="D55" s="47">
        <f aca="true" t="shared" si="7" ref="D55:M55">SUM(D48:D54)</f>
        <v>28</v>
      </c>
      <c r="E55" s="48">
        <f t="shared" si="7"/>
        <v>3</v>
      </c>
      <c r="F55" s="65">
        <f t="shared" si="7"/>
        <v>29</v>
      </c>
      <c r="G55" s="48">
        <f t="shared" si="7"/>
        <v>1</v>
      </c>
      <c r="H55" s="65">
        <f t="shared" si="7"/>
        <v>23</v>
      </c>
      <c r="I55" s="48">
        <f t="shared" si="7"/>
        <v>1</v>
      </c>
      <c r="J55" s="65">
        <f t="shared" si="7"/>
        <v>30</v>
      </c>
      <c r="K55" s="48">
        <f t="shared" si="7"/>
        <v>5</v>
      </c>
      <c r="L55" s="65">
        <f t="shared" si="7"/>
        <v>40</v>
      </c>
      <c r="M55" s="48">
        <f t="shared" si="7"/>
        <v>7</v>
      </c>
      <c r="N55" s="80">
        <f t="shared" si="0"/>
        <v>30</v>
      </c>
      <c r="O55" s="81">
        <f t="shared" si="1"/>
        <v>3.4</v>
      </c>
    </row>
    <row r="56" spans="1:15" ht="11.25" customHeight="1">
      <c r="A56" s="17"/>
      <c r="B56" s="9"/>
      <c r="C56" s="20"/>
      <c r="D56" s="49"/>
      <c r="E56" s="50"/>
      <c r="F56" s="55"/>
      <c r="G56" s="50"/>
      <c r="H56" s="55"/>
      <c r="I56" s="50"/>
      <c r="J56" s="55"/>
      <c r="K56" s="50"/>
      <c r="L56" s="55"/>
      <c r="M56" s="50"/>
      <c r="N56" s="51"/>
      <c r="O56" s="52"/>
    </row>
    <row r="57" spans="1:15" ht="11.25" customHeight="1">
      <c r="A57" s="17" t="s">
        <v>223</v>
      </c>
      <c r="B57" s="9">
        <v>2008</v>
      </c>
      <c r="C57" s="20" t="s">
        <v>4</v>
      </c>
      <c r="D57" s="212"/>
      <c r="E57" s="213"/>
      <c r="F57" s="212"/>
      <c r="G57" s="213"/>
      <c r="H57" s="49">
        <v>0</v>
      </c>
      <c r="I57" s="50">
        <v>15</v>
      </c>
      <c r="J57" s="49">
        <v>0</v>
      </c>
      <c r="K57" s="50">
        <v>31</v>
      </c>
      <c r="L57" s="49">
        <v>3</v>
      </c>
      <c r="M57" s="50">
        <v>25</v>
      </c>
      <c r="N57" s="207" t="s">
        <v>213</v>
      </c>
      <c r="O57" s="190" t="s">
        <v>213</v>
      </c>
    </row>
    <row r="58" spans="1:15" ht="11.25" customHeight="1">
      <c r="A58" s="17"/>
      <c r="B58" s="9"/>
      <c r="C58" s="20" t="s">
        <v>5</v>
      </c>
      <c r="D58" s="212"/>
      <c r="E58" s="213"/>
      <c r="F58" s="212"/>
      <c r="G58" s="213"/>
      <c r="H58" s="49">
        <v>1</v>
      </c>
      <c r="I58" s="50">
        <v>2</v>
      </c>
      <c r="J58" s="49">
        <v>1</v>
      </c>
      <c r="K58" s="50">
        <v>4</v>
      </c>
      <c r="L58" s="49">
        <v>1</v>
      </c>
      <c r="M58" s="50">
        <v>3</v>
      </c>
      <c r="N58" s="207" t="s">
        <v>213</v>
      </c>
      <c r="O58" s="190" t="s">
        <v>213</v>
      </c>
    </row>
    <row r="59" spans="1:15" ht="11.25" customHeight="1">
      <c r="A59" s="17"/>
      <c r="B59" s="9"/>
      <c r="C59" s="20" t="s">
        <v>6</v>
      </c>
      <c r="D59" s="212"/>
      <c r="E59" s="213"/>
      <c r="F59" s="212"/>
      <c r="G59" s="213"/>
      <c r="H59" s="49">
        <v>0</v>
      </c>
      <c r="I59" s="50">
        <v>0</v>
      </c>
      <c r="J59" s="49">
        <v>0</v>
      </c>
      <c r="K59" s="50">
        <v>0</v>
      </c>
      <c r="L59" s="49">
        <v>0</v>
      </c>
      <c r="M59" s="50">
        <v>1</v>
      </c>
      <c r="N59" s="207" t="s">
        <v>213</v>
      </c>
      <c r="O59" s="190" t="s">
        <v>213</v>
      </c>
    </row>
    <row r="60" spans="1:15" ht="11.25" customHeight="1">
      <c r="A60" s="17"/>
      <c r="B60" s="9"/>
      <c r="C60" s="20" t="s">
        <v>7</v>
      </c>
      <c r="D60" s="212"/>
      <c r="E60" s="213"/>
      <c r="F60" s="212"/>
      <c r="G60" s="213"/>
      <c r="H60" s="49">
        <v>0</v>
      </c>
      <c r="I60" s="50">
        <v>0</v>
      </c>
      <c r="J60" s="49">
        <v>0</v>
      </c>
      <c r="K60" s="50">
        <v>0</v>
      </c>
      <c r="L60" s="49">
        <v>0</v>
      </c>
      <c r="M60" s="50">
        <v>0</v>
      </c>
      <c r="N60" s="207" t="s">
        <v>213</v>
      </c>
      <c r="O60" s="190" t="s">
        <v>213</v>
      </c>
    </row>
    <row r="61" spans="1:15" ht="11.25" customHeight="1">
      <c r="A61" s="17"/>
      <c r="B61" s="9"/>
      <c r="C61" s="20" t="s">
        <v>8</v>
      </c>
      <c r="D61" s="212"/>
      <c r="E61" s="213"/>
      <c r="F61" s="212"/>
      <c r="G61" s="213"/>
      <c r="H61" s="49">
        <v>0</v>
      </c>
      <c r="I61" s="50">
        <v>2</v>
      </c>
      <c r="J61" s="49">
        <v>0</v>
      </c>
      <c r="K61" s="50">
        <v>2</v>
      </c>
      <c r="L61" s="49">
        <v>0</v>
      </c>
      <c r="M61" s="50">
        <v>0</v>
      </c>
      <c r="N61" s="207" t="s">
        <v>213</v>
      </c>
      <c r="O61" s="190" t="s">
        <v>213</v>
      </c>
    </row>
    <row r="62" spans="1:15" ht="11.25" customHeight="1">
      <c r="A62" s="17"/>
      <c r="B62" s="9"/>
      <c r="C62" s="20" t="s">
        <v>9</v>
      </c>
      <c r="D62" s="212"/>
      <c r="E62" s="213"/>
      <c r="F62" s="212"/>
      <c r="G62" s="213"/>
      <c r="H62" s="49">
        <v>0</v>
      </c>
      <c r="I62" s="50">
        <v>0</v>
      </c>
      <c r="J62" s="49">
        <v>0</v>
      </c>
      <c r="K62" s="50">
        <v>0</v>
      </c>
      <c r="L62" s="49">
        <v>0</v>
      </c>
      <c r="M62" s="50">
        <v>0</v>
      </c>
      <c r="N62" s="207" t="s">
        <v>213</v>
      </c>
      <c r="O62" s="190" t="s">
        <v>213</v>
      </c>
    </row>
    <row r="63" spans="1:15" ht="11.25" customHeight="1">
      <c r="A63" s="17"/>
      <c r="B63" s="9"/>
      <c r="C63" s="20" t="s">
        <v>22</v>
      </c>
      <c r="D63" s="212"/>
      <c r="E63" s="213"/>
      <c r="F63" s="212"/>
      <c r="G63" s="213"/>
      <c r="H63" s="49">
        <v>0</v>
      </c>
      <c r="I63" s="50">
        <v>0</v>
      </c>
      <c r="J63" s="49">
        <v>0</v>
      </c>
      <c r="K63" s="50">
        <v>0</v>
      </c>
      <c r="L63" s="49">
        <v>0</v>
      </c>
      <c r="M63" s="50">
        <v>1</v>
      </c>
      <c r="N63" s="207" t="s">
        <v>213</v>
      </c>
      <c r="O63" s="190" t="s">
        <v>213</v>
      </c>
    </row>
    <row r="64" spans="1:15" ht="11.25" customHeight="1">
      <c r="A64" s="17"/>
      <c r="B64" s="9"/>
      <c r="C64" s="22" t="s">
        <v>10</v>
      </c>
      <c r="D64" s="65">
        <f>SUM(D57:D63)</f>
        <v>0</v>
      </c>
      <c r="E64" s="48">
        <f aca="true" t="shared" si="8" ref="E64:M64">SUM(E57:E63)</f>
        <v>0</v>
      </c>
      <c r="F64" s="65">
        <f t="shared" si="8"/>
        <v>0</v>
      </c>
      <c r="G64" s="48">
        <f t="shared" si="8"/>
        <v>0</v>
      </c>
      <c r="H64" s="65">
        <f t="shared" si="8"/>
        <v>1</v>
      </c>
      <c r="I64" s="48">
        <f t="shared" si="8"/>
        <v>19</v>
      </c>
      <c r="J64" s="65">
        <f t="shared" si="8"/>
        <v>1</v>
      </c>
      <c r="K64" s="48">
        <f t="shared" si="8"/>
        <v>37</v>
      </c>
      <c r="L64" s="65">
        <f t="shared" si="8"/>
        <v>4</v>
      </c>
      <c r="M64" s="48">
        <f t="shared" si="8"/>
        <v>30</v>
      </c>
      <c r="N64" s="15" t="s">
        <v>213</v>
      </c>
      <c r="O64" s="16" t="s">
        <v>213</v>
      </c>
    </row>
    <row r="65" spans="1:15" ht="11.25" customHeight="1">
      <c r="A65" s="17"/>
      <c r="B65" s="9"/>
      <c r="C65" s="20"/>
      <c r="D65" s="49"/>
      <c r="E65" s="50"/>
      <c r="F65" s="55"/>
      <c r="G65" s="50"/>
      <c r="H65" s="55"/>
      <c r="I65" s="50"/>
      <c r="J65" s="55"/>
      <c r="K65" s="50"/>
      <c r="L65" s="55"/>
      <c r="M65" s="50"/>
      <c r="N65" s="51"/>
      <c r="O65" s="52"/>
    </row>
    <row r="66" spans="1:15" ht="22.5" customHeight="1">
      <c r="A66" s="17" t="s">
        <v>224</v>
      </c>
      <c r="B66" s="9">
        <v>1992</v>
      </c>
      <c r="C66" s="20" t="s">
        <v>4</v>
      </c>
      <c r="D66" s="49">
        <v>4</v>
      </c>
      <c r="E66" s="50">
        <v>1</v>
      </c>
      <c r="F66" s="55">
        <v>3</v>
      </c>
      <c r="G66" s="50">
        <v>1</v>
      </c>
      <c r="H66" s="55">
        <v>4</v>
      </c>
      <c r="I66" s="50">
        <v>0</v>
      </c>
      <c r="J66" s="55">
        <v>7</v>
      </c>
      <c r="K66" s="50">
        <v>0</v>
      </c>
      <c r="L66" s="55">
        <v>3</v>
      </c>
      <c r="M66" s="50">
        <v>0</v>
      </c>
      <c r="N66" s="51">
        <f t="shared" si="0"/>
        <v>4.2</v>
      </c>
      <c r="O66" s="52">
        <f t="shared" si="1"/>
        <v>0.4</v>
      </c>
    </row>
    <row r="67" spans="1:15" ht="11.25" customHeight="1">
      <c r="A67" s="17"/>
      <c r="B67" s="9"/>
      <c r="C67" s="20" t="s">
        <v>5</v>
      </c>
      <c r="D67" s="49">
        <v>1</v>
      </c>
      <c r="E67" s="50">
        <v>0</v>
      </c>
      <c r="F67" s="55">
        <v>2</v>
      </c>
      <c r="G67" s="50">
        <v>0</v>
      </c>
      <c r="H67" s="55">
        <v>1</v>
      </c>
      <c r="I67" s="50">
        <v>0</v>
      </c>
      <c r="J67" s="55">
        <v>1</v>
      </c>
      <c r="K67" s="50">
        <v>0</v>
      </c>
      <c r="L67" s="55">
        <v>0</v>
      </c>
      <c r="M67" s="50">
        <v>0</v>
      </c>
      <c r="N67" s="51">
        <f t="shared" si="0"/>
        <v>1</v>
      </c>
      <c r="O67" s="52">
        <f t="shared" si="1"/>
        <v>0</v>
      </c>
    </row>
    <row r="68" spans="1:15" ht="11.25" customHeight="1">
      <c r="A68" s="17"/>
      <c r="B68" s="9"/>
      <c r="C68" s="20" t="s">
        <v>6</v>
      </c>
      <c r="D68" s="49">
        <v>0</v>
      </c>
      <c r="E68" s="50">
        <v>0</v>
      </c>
      <c r="F68" s="55">
        <v>0</v>
      </c>
      <c r="G68" s="50">
        <v>0</v>
      </c>
      <c r="H68" s="55">
        <v>0</v>
      </c>
      <c r="I68" s="50">
        <v>0</v>
      </c>
      <c r="J68" s="55">
        <v>0</v>
      </c>
      <c r="K68" s="50">
        <v>0</v>
      </c>
      <c r="L68" s="55">
        <v>0</v>
      </c>
      <c r="M68" s="50">
        <v>0</v>
      </c>
      <c r="N68" s="51">
        <f aca="true" t="shared" si="9" ref="N68:N137">AVERAGE(D68,F68,H68,J68,L68)</f>
        <v>0</v>
      </c>
      <c r="O68" s="52">
        <f aca="true" t="shared" si="10" ref="O68:O137">AVERAGE(E68,G68,I68,K68,M68)</f>
        <v>0</v>
      </c>
    </row>
    <row r="69" spans="1:15" ht="11.25" customHeight="1">
      <c r="A69" s="17"/>
      <c r="B69" s="9"/>
      <c r="C69" s="20" t="s">
        <v>7</v>
      </c>
      <c r="D69" s="49">
        <v>0</v>
      </c>
      <c r="E69" s="50">
        <v>0</v>
      </c>
      <c r="F69" s="55">
        <v>0</v>
      </c>
      <c r="G69" s="50">
        <v>0</v>
      </c>
      <c r="H69" s="55">
        <v>0</v>
      </c>
      <c r="I69" s="50">
        <v>0</v>
      </c>
      <c r="J69" s="55">
        <v>0</v>
      </c>
      <c r="K69" s="50">
        <v>0</v>
      </c>
      <c r="L69" s="55">
        <v>0</v>
      </c>
      <c r="M69" s="50">
        <v>0</v>
      </c>
      <c r="N69" s="51">
        <f t="shared" si="9"/>
        <v>0</v>
      </c>
      <c r="O69" s="52">
        <f t="shared" si="10"/>
        <v>0</v>
      </c>
    </row>
    <row r="70" spans="1:15" ht="11.25" customHeight="1">
      <c r="A70" s="17"/>
      <c r="B70" s="9"/>
      <c r="C70" s="20" t="s">
        <v>8</v>
      </c>
      <c r="D70" s="49">
        <v>0</v>
      </c>
      <c r="E70" s="50">
        <v>0</v>
      </c>
      <c r="F70" s="55">
        <v>0</v>
      </c>
      <c r="G70" s="50">
        <v>0</v>
      </c>
      <c r="H70" s="55">
        <v>0</v>
      </c>
      <c r="I70" s="50">
        <v>0</v>
      </c>
      <c r="J70" s="55">
        <v>0</v>
      </c>
      <c r="K70" s="50">
        <v>0</v>
      </c>
      <c r="L70" s="55">
        <v>0</v>
      </c>
      <c r="M70" s="50">
        <v>0</v>
      </c>
      <c r="N70" s="51">
        <f t="shared" si="9"/>
        <v>0</v>
      </c>
      <c r="O70" s="52">
        <f t="shared" si="10"/>
        <v>0</v>
      </c>
    </row>
    <row r="71" spans="1:15" ht="11.25" customHeight="1">
      <c r="A71" s="17"/>
      <c r="B71" s="9"/>
      <c r="C71" s="20" t="s">
        <v>9</v>
      </c>
      <c r="D71" s="49">
        <v>6</v>
      </c>
      <c r="E71" s="50">
        <v>4</v>
      </c>
      <c r="F71" s="55">
        <v>6</v>
      </c>
      <c r="G71" s="50">
        <v>1</v>
      </c>
      <c r="H71" s="55">
        <v>6</v>
      </c>
      <c r="I71" s="50">
        <v>1</v>
      </c>
      <c r="J71" s="55">
        <v>5</v>
      </c>
      <c r="K71" s="50">
        <v>1</v>
      </c>
      <c r="L71" s="55">
        <v>5</v>
      </c>
      <c r="M71" s="50">
        <v>1</v>
      </c>
      <c r="N71" s="51">
        <f t="shared" si="9"/>
        <v>5.6</v>
      </c>
      <c r="O71" s="52">
        <f t="shared" si="10"/>
        <v>1.6</v>
      </c>
    </row>
    <row r="72" spans="1:15" ht="11.25" customHeight="1">
      <c r="A72" s="17"/>
      <c r="B72" s="9"/>
      <c r="C72" s="20" t="s">
        <v>22</v>
      </c>
      <c r="D72" s="49">
        <v>0</v>
      </c>
      <c r="E72" s="50">
        <v>0</v>
      </c>
      <c r="F72" s="55">
        <v>0</v>
      </c>
      <c r="G72" s="50">
        <v>0</v>
      </c>
      <c r="H72" s="55">
        <v>0</v>
      </c>
      <c r="I72" s="50">
        <v>0</v>
      </c>
      <c r="J72" s="55">
        <v>0</v>
      </c>
      <c r="K72" s="50">
        <v>0</v>
      </c>
      <c r="L72" s="55">
        <v>0</v>
      </c>
      <c r="M72" s="50">
        <v>0</v>
      </c>
      <c r="N72" s="51">
        <f t="shared" si="9"/>
        <v>0</v>
      </c>
      <c r="O72" s="52">
        <f t="shared" si="10"/>
        <v>0</v>
      </c>
    </row>
    <row r="73" spans="1:15" ht="11.25" customHeight="1">
      <c r="A73" s="17"/>
      <c r="B73" s="9"/>
      <c r="C73" s="22" t="s">
        <v>10</v>
      </c>
      <c r="D73" s="47">
        <f aca="true" t="shared" si="11" ref="D73:M73">SUM(D66:D72)</f>
        <v>11</v>
      </c>
      <c r="E73" s="48">
        <f t="shared" si="11"/>
        <v>5</v>
      </c>
      <c r="F73" s="65">
        <f t="shared" si="11"/>
        <v>11</v>
      </c>
      <c r="G73" s="48">
        <f t="shared" si="11"/>
        <v>2</v>
      </c>
      <c r="H73" s="65">
        <f t="shared" si="11"/>
        <v>11</v>
      </c>
      <c r="I73" s="48">
        <f t="shared" si="11"/>
        <v>1</v>
      </c>
      <c r="J73" s="65">
        <f t="shared" si="11"/>
        <v>13</v>
      </c>
      <c r="K73" s="48">
        <f t="shared" si="11"/>
        <v>1</v>
      </c>
      <c r="L73" s="65">
        <f t="shared" si="11"/>
        <v>8</v>
      </c>
      <c r="M73" s="48">
        <f t="shared" si="11"/>
        <v>1</v>
      </c>
      <c r="N73" s="80">
        <f t="shared" si="9"/>
        <v>10.8</v>
      </c>
      <c r="O73" s="81">
        <f t="shared" si="10"/>
        <v>2</v>
      </c>
    </row>
    <row r="74" spans="1:15" ht="11.25" customHeight="1">
      <c r="A74" s="17"/>
      <c r="B74" s="9"/>
      <c r="C74" s="20"/>
      <c r="D74" s="49"/>
      <c r="E74" s="50"/>
      <c r="F74" s="55"/>
      <c r="G74" s="50"/>
      <c r="H74" s="55"/>
      <c r="I74" s="50"/>
      <c r="J74" s="55"/>
      <c r="K74" s="50"/>
      <c r="L74" s="55"/>
      <c r="M74" s="50"/>
      <c r="N74" s="51"/>
      <c r="O74" s="52"/>
    </row>
    <row r="75" spans="1:15" ht="11.25" customHeight="1">
      <c r="A75" s="17" t="s">
        <v>109</v>
      </c>
      <c r="B75" s="9">
        <v>1993</v>
      </c>
      <c r="C75" s="20" t="s">
        <v>4</v>
      </c>
      <c r="D75" s="49">
        <v>5</v>
      </c>
      <c r="E75" s="50">
        <v>2</v>
      </c>
      <c r="F75" s="55">
        <v>7</v>
      </c>
      <c r="G75" s="50">
        <v>2</v>
      </c>
      <c r="H75" s="55">
        <v>6</v>
      </c>
      <c r="I75" s="50">
        <v>1</v>
      </c>
      <c r="J75" s="55">
        <v>10</v>
      </c>
      <c r="K75" s="50">
        <v>3</v>
      </c>
      <c r="L75" s="55">
        <v>7</v>
      </c>
      <c r="M75" s="50">
        <v>3</v>
      </c>
      <c r="N75" s="51">
        <f t="shared" si="9"/>
        <v>7</v>
      </c>
      <c r="O75" s="52">
        <f t="shared" si="10"/>
        <v>2.2</v>
      </c>
    </row>
    <row r="76" spans="1:15" ht="11.25" customHeight="1">
      <c r="A76" s="17"/>
      <c r="B76" s="9"/>
      <c r="C76" s="20" t="s">
        <v>5</v>
      </c>
      <c r="D76" s="49">
        <v>0</v>
      </c>
      <c r="E76" s="50">
        <v>0</v>
      </c>
      <c r="F76" s="55">
        <v>0</v>
      </c>
      <c r="G76" s="50">
        <v>0</v>
      </c>
      <c r="H76" s="55">
        <v>0</v>
      </c>
      <c r="I76" s="50">
        <v>0</v>
      </c>
      <c r="J76" s="55">
        <v>0</v>
      </c>
      <c r="K76" s="50">
        <v>0</v>
      </c>
      <c r="L76" s="55">
        <v>1</v>
      </c>
      <c r="M76" s="50">
        <v>0</v>
      </c>
      <c r="N76" s="51">
        <f t="shared" si="9"/>
        <v>0.2</v>
      </c>
      <c r="O76" s="52">
        <f t="shared" si="10"/>
        <v>0</v>
      </c>
    </row>
    <row r="77" spans="1:15" ht="11.25" customHeight="1">
      <c r="A77" s="17"/>
      <c r="B77" s="9"/>
      <c r="C77" s="20" t="s">
        <v>6</v>
      </c>
      <c r="D77" s="49">
        <v>0</v>
      </c>
      <c r="E77" s="50">
        <v>0</v>
      </c>
      <c r="F77" s="55">
        <v>0</v>
      </c>
      <c r="G77" s="50">
        <v>1</v>
      </c>
      <c r="H77" s="55">
        <v>0</v>
      </c>
      <c r="I77" s="50">
        <v>0</v>
      </c>
      <c r="J77" s="55">
        <v>0</v>
      </c>
      <c r="K77" s="50">
        <v>0</v>
      </c>
      <c r="L77" s="55">
        <v>0</v>
      </c>
      <c r="M77" s="50">
        <v>0</v>
      </c>
      <c r="N77" s="51">
        <f t="shared" si="9"/>
        <v>0</v>
      </c>
      <c r="O77" s="52">
        <f t="shared" si="10"/>
        <v>0.2</v>
      </c>
    </row>
    <row r="78" spans="1:15" ht="11.25" customHeight="1">
      <c r="A78" s="17"/>
      <c r="B78" s="9"/>
      <c r="C78" s="20" t="s">
        <v>7</v>
      </c>
      <c r="D78" s="49">
        <v>1</v>
      </c>
      <c r="E78" s="50">
        <v>0</v>
      </c>
      <c r="F78" s="55">
        <v>0</v>
      </c>
      <c r="G78" s="50">
        <v>0</v>
      </c>
      <c r="H78" s="55">
        <v>0</v>
      </c>
      <c r="I78" s="50">
        <v>0</v>
      </c>
      <c r="J78" s="55">
        <v>0</v>
      </c>
      <c r="K78" s="50">
        <v>0</v>
      </c>
      <c r="L78" s="55">
        <v>0</v>
      </c>
      <c r="M78" s="50">
        <v>0</v>
      </c>
      <c r="N78" s="51">
        <f t="shared" si="9"/>
        <v>0.2</v>
      </c>
      <c r="O78" s="52">
        <f t="shared" si="10"/>
        <v>0</v>
      </c>
    </row>
    <row r="79" spans="1:15" ht="11.25" customHeight="1">
      <c r="A79" s="17"/>
      <c r="B79" s="9"/>
      <c r="C79" s="20" t="s">
        <v>8</v>
      </c>
      <c r="D79" s="49">
        <v>0</v>
      </c>
      <c r="E79" s="50">
        <v>0</v>
      </c>
      <c r="F79" s="55">
        <v>0</v>
      </c>
      <c r="G79" s="50">
        <v>0</v>
      </c>
      <c r="H79" s="55">
        <v>0</v>
      </c>
      <c r="I79" s="50">
        <v>0</v>
      </c>
      <c r="J79" s="55">
        <v>0</v>
      </c>
      <c r="K79" s="50">
        <v>0</v>
      </c>
      <c r="L79" s="55">
        <v>0</v>
      </c>
      <c r="M79" s="50">
        <v>0</v>
      </c>
      <c r="N79" s="51">
        <f t="shared" si="9"/>
        <v>0</v>
      </c>
      <c r="O79" s="52">
        <f t="shared" si="10"/>
        <v>0</v>
      </c>
    </row>
    <row r="80" spans="1:15" ht="11.25" customHeight="1">
      <c r="A80" s="17"/>
      <c r="B80" s="9"/>
      <c r="C80" s="20" t="s">
        <v>9</v>
      </c>
      <c r="D80" s="49">
        <v>4</v>
      </c>
      <c r="E80" s="50">
        <v>4</v>
      </c>
      <c r="F80" s="55">
        <v>5</v>
      </c>
      <c r="G80" s="50">
        <v>6</v>
      </c>
      <c r="H80" s="55">
        <v>4</v>
      </c>
      <c r="I80" s="50">
        <v>6</v>
      </c>
      <c r="J80" s="55">
        <v>2</v>
      </c>
      <c r="K80" s="50">
        <v>4</v>
      </c>
      <c r="L80" s="55">
        <v>2</v>
      </c>
      <c r="M80" s="50">
        <v>2</v>
      </c>
      <c r="N80" s="51">
        <f t="shared" si="9"/>
        <v>3.4</v>
      </c>
      <c r="O80" s="52">
        <f t="shared" si="10"/>
        <v>4.4</v>
      </c>
    </row>
    <row r="81" spans="1:15" ht="11.25" customHeight="1">
      <c r="A81" s="17"/>
      <c r="B81" s="9"/>
      <c r="C81" s="20" t="s">
        <v>22</v>
      </c>
      <c r="D81" s="49">
        <v>0</v>
      </c>
      <c r="E81" s="50">
        <v>0</v>
      </c>
      <c r="F81" s="55">
        <v>0</v>
      </c>
      <c r="G81" s="50">
        <v>0</v>
      </c>
      <c r="H81" s="55">
        <v>0</v>
      </c>
      <c r="I81" s="50">
        <v>0</v>
      </c>
      <c r="J81" s="55">
        <v>0</v>
      </c>
      <c r="K81" s="50">
        <v>0</v>
      </c>
      <c r="L81" s="55">
        <v>0</v>
      </c>
      <c r="M81" s="50">
        <v>0</v>
      </c>
      <c r="N81" s="51">
        <f t="shared" si="9"/>
        <v>0</v>
      </c>
      <c r="O81" s="52">
        <f t="shared" si="10"/>
        <v>0</v>
      </c>
    </row>
    <row r="82" spans="1:15" ht="11.25" customHeight="1">
      <c r="A82" s="17"/>
      <c r="B82" s="9"/>
      <c r="C82" s="22" t="s">
        <v>10</v>
      </c>
      <c r="D82" s="47">
        <f aca="true" t="shared" si="12" ref="D82:M82">SUM(D75:D81)</f>
        <v>10</v>
      </c>
      <c r="E82" s="48">
        <f t="shared" si="12"/>
        <v>6</v>
      </c>
      <c r="F82" s="65">
        <f t="shared" si="12"/>
        <v>12</v>
      </c>
      <c r="G82" s="48">
        <f t="shared" si="12"/>
        <v>9</v>
      </c>
      <c r="H82" s="65">
        <f t="shared" si="12"/>
        <v>10</v>
      </c>
      <c r="I82" s="48">
        <f t="shared" si="12"/>
        <v>7</v>
      </c>
      <c r="J82" s="65">
        <f t="shared" si="12"/>
        <v>12</v>
      </c>
      <c r="K82" s="48">
        <f t="shared" si="12"/>
        <v>7</v>
      </c>
      <c r="L82" s="65">
        <f t="shared" si="12"/>
        <v>10</v>
      </c>
      <c r="M82" s="48">
        <f t="shared" si="12"/>
        <v>5</v>
      </c>
      <c r="N82" s="80">
        <f t="shared" si="9"/>
        <v>10.8</v>
      </c>
      <c r="O82" s="81">
        <f t="shared" si="10"/>
        <v>6.8</v>
      </c>
    </row>
    <row r="83" spans="1:15" ht="11.25" customHeight="1">
      <c r="A83" s="17"/>
      <c r="B83" s="9"/>
      <c r="C83" s="20"/>
      <c r="D83" s="49"/>
      <c r="E83" s="50"/>
      <c r="F83" s="55"/>
      <c r="G83" s="50"/>
      <c r="H83" s="55"/>
      <c r="I83" s="50"/>
      <c r="J83" s="55"/>
      <c r="K83" s="50"/>
      <c r="L83" s="55"/>
      <c r="M83" s="50"/>
      <c r="N83" s="51"/>
      <c r="O83" s="52"/>
    </row>
    <row r="84" spans="1:15" ht="11.25" customHeight="1">
      <c r="A84" s="17" t="s">
        <v>137</v>
      </c>
      <c r="B84" s="9">
        <v>1981</v>
      </c>
      <c r="C84" s="20" t="s">
        <v>4</v>
      </c>
      <c r="D84" s="49">
        <v>8</v>
      </c>
      <c r="E84" s="50">
        <v>8</v>
      </c>
      <c r="F84" s="55">
        <v>11</v>
      </c>
      <c r="G84" s="50">
        <v>7</v>
      </c>
      <c r="H84" s="55">
        <v>9</v>
      </c>
      <c r="I84" s="50">
        <v>5</v>
      </c>
      <c r="J84" s="55">
        <v>13</v>
      </c>
      <c r="K84" s="50">
        <v>3</v>
      </c>
      <c r="L84" s="55">
        <v>12</v>
      </c>
      <c r="M84" s="50">
        <v>4</v>
      </c>
      <c r="N84" s="51">
        <f t="shared" si="9"/>
        <v>10.6</v>
      </c>
      <c r="O84" s="52">
        <f t="shared" si="10"/>
        <v>5.4</v>
      </c>
    </row>
    <row r="85" spans="1:15" ht="11.25" customHeight="1">
      <c r="A85" s="17"/>
      <c r="B85" s="9"/>
      <c r="C85" s="20" t="s">
        <v>5</v>
      </c>
      <c r="D85" s="49">
        <v>1</v>
      </c>
      <c r="E85" s="50">
        <v>1</v>
      </c>
      <c r="F85" s="55">
        <v>1</v>
      </c>
      <c r="G85" s="50">
        <v>0</v>
      </c>
      <c r="H85" s="55">
        <v>2</v>
      </c>
      <c r="I85" s="50">
        <v>0</v>
      </c>
      <c r="J85" s="55">
        <v>3</v>
      </c>
      <c r="K85" s="50">
        <v>0</v>
      </c>
      <c r="L85" s="55">
        <v>2</v>
      </c>
      <c r="M85" s="50">
        <v>0</v>
      </c>
      <c r="N85" s="51">
        <f t="shared" si="9"/>
        <v>1.8</v>
      </c>
      <c r="O85" s="52">
        <f t="shared" si="10"/>
        <v>0.2</v>
      </c>
    </row>
    <row r="86" spans="1:15" ht="11.25" customHeight="1">
      <c r="A86" s="17"/>
      <c r="B86" s="9"/>
      <c r="C86" s="20" t="s">
        <v>6</v>
      </c>
      <c r="D86" s="49">
        <v>1</v>
      </c>
      <c r="E86" s="50">
        <v>0</v>
      </c>
      <c r="F86" s="55">
        <v>0</v>
      </c>
      <c r="G86" s="50">
        <v>0</v>
      </c>
      <c r="H86" s="55">
        <v>0</v>
      </c>
      <c r="I86" s="50">
        <v>0</v>
      </c>
      <c r="J86" s="55">
        <v>0</v>
      </c>
      <c r="K86" s="50">
        <v>0</v>
      </c>
      <c r="L86" s="55">
        <v>0</v>
      </c>
      <c r="M86" s="50">
        <v>0</v>
      </c>
      <c r="N86" s="51">
        <f t="shared" si="9"/>
        <v>0.2</v>
      </c>
      <c r="O86" s="52">
        <f t="shared" si="10"/>
        <v>0</v>
      </c>
    </row>
    <row r="87" spans="1:15" ht="11.25" customHeight="1">
      <c r="A87" s="17"/>
      <c r="B87" s="9"/>
      <c r="C87" s="20" t="s">
        <v>7</v>
      </c>
      <c r="D87" s="49">
        <v>2</v>
      </c>
      <c r="E87" s="50">
        <v>1</v>
      </c>
      <c r="F87" s="55">
        <v>3</v>
      </c>
      <c r="G87" s="50">
        <v>1</v>
      </c>
      <c r="H87" s="55">
        <v>3</v>
      </c>
      <c r="I87" s="50">
        <v>1</v>
      </c>
      <c r="J87" s="55">
        <v>4</v>
      </c>
      <c r="K87" s="50">
        <v>1</v>
      </c>
      <c r="L87" s="55">
        <v>2</v>
      </c>
      <c r="M87" s="50">
        <v>1</v>
      </c>
      <c r="N87" s="51">
        <f t="shared" si="9"/>
        <v>2.8</v>
      </c>
      <c r="O87" s="52">
        <f t="shared" si="10"/>
        <v>1</v>
      </c>
    </row>
    <row r="88" spans="1:15" ht="11.25" customHeight="1">
      <c r="A88" s="17"/>
      <c r="B88" s="9"/>
      <c r="C88" s="20" t="s">
        <v>8</v>
      </c>
      <c r="D88" s="49">
        <v>0</v>
      </c>
      <c r="E88" s="50">
        <v>0</v>
      </c>
      <c r="F88" s="55">
        <v>0</v>
      </c>
      <c r="G88" s="50">
        <v>0</v>
      </c>
      <c r="H88" s="55">
        <v>0</v>
      </c>
      <c r="I88" s="50">
        <v>0</v>
      </c>
      <c r="J88" s="55">
        <v>0</v>
      </c>
      <c r="K88" s="50">
        <v>0</v>
      </c>
      <c r="L88" s="55">
        <v>0</v>
      </c>
      <c r="M88" s="50">
        <v>0</v>
      </c>
      <c r="N88" s="51">
        <f t="shared" si="9"/>
        <v>0</v>
      </c>
      <c r="O88" s="52">
        <f t="shared" si="10"/>
        <v>0</v>
      </c>
    </row>
    <row r="89" spans="1:15" ht="11.25" customHeight="1">
      <c r="A89" s="17"/>
      <c r="B89" s="9"/>
      <c r="C89" s="20" t="s">
        <v>9</v>
      </c>
      <c r="D89" s="49">
        <v>6</v>
      </c>
      <c r="E89" s="50">
        <v>2</v>
      </c>
      <c r="F89" s="55">
        <v>3</v>
      </c>
      <c r="G89" s="50">
        <v>2</v>
      </c>
      <c r="H89" s="55">
        <v>3</v>
      </c>
      <c r="I89" s="50">
        <v>2</v>
      </c>
      <c r="J89" s="55">
        <v>2</v>
      </c>
      <c r="K89" s="50">
        <v>3</v>
      </c>
      <c r="L89" s="55">
        <v>4</v>
      </c>
      <c r="M89" s="50">
        <v>5</v>
      </c>
      <c r="N89" s="51">
        <f t="shared" si="9"/>
        <v>3.6</v>
      </c>
      <c r="O89" s="52">
        <f t="shared" si="10"/>
        <v>2.8</v>
      </c>
    </row>
    <row r="90" spans="1:15" ht="11.25" customHeight="1">
      <c r="A90" s="17"/>
      <c r="B90" s="9"/>
      <c r="C90" s="20" t="s">
        <v>22</v>
      </c>
      <c r="D90" s="49">
        <v>0</v>
      </c>
      <c r="E90" s="50">
        <v>0</v>
      </c>
      <c r="F90" s="55">
        <v>0</v>
      </c>
      <c r="G90" s="50">
        <v>0</v>
      </c>
      <c r="H90" s="55">
        <v>0</v>
      </c>
      <c r="I90" s="50">
        <v>0</v>
      </c>
      <c r="J90" s="55">
        <v>1</v>
      </c>
      <c r="K90" s="50">
        <v>0</v>
      </c>
      <c r="L90" s="55">
        <v>1</v>
      </c>
      <c r="M90" s="50">
        <v>0</v>
      </c>
      <c r="N90" s="51">
        <f t="shared" si="9"/>
        <v>0.4</v>
      </c>
      <c r="O90" s="52">
        <f t="shared" si="10"/>
        <v>0</v>
      </c>
    </row>
    <row r="91" spans="1:15" ht="11.25" customHeight="1">
      <c r="A91" s="8"/>
      <c r="B91" s="9"/>
      <c r="C91" s="22" t="s">
        <v>10</v>
      </c>
      <c r="D91" s="47">
        <f aca="true" t="shared" si="13" ref="D91:M91">SUM(D84:D90)</f>
        <v>18</v>
      </c>
      <c r="E91" s="48">
        <f t="shared" si="13"/>
        <v>12</v>
      </c>
      <c r="F91" s="65">
        <f t="shared" si="13"/>
        <v>18</v>
      </c>
      <c r="G91" s="48">
        <f t="shared" si="13"/>
        <v>10</v>
      </c>
      <c r="H91" s="65">
        <f t="shared" si="13"/>
        <v>17</v>
      </c>
      <c r="I91" s="48">
        <f t="shared" si="13"/>
        <v>8</v>
      </c>
      <c r="J91" s="65">
        <f t="shared" si="13"/>
        <v>23</v>
      </c>
      <c r="K91" s="48">
        <f t="shared" si="13"/>
        <v>7</v>
      </c>
      <c r="L91" s="65">
        <f t="shared" si="13"/>
        <v>21</v>
      </c>
      <c r="M91" s="48">
        <f t="shared" si="13"/>
        <v>10</v>
      </c>
      <c r="N91" s="80">
        <f t="shared" si="9"/>
        <v>19.4</v>
      </c>
      <c r="O91" s="81">
        <f t="shared" si="10"/>
        <v>9.4</v>
      </c>
    </row>
    <row r="92" spans="1:15" ht="11.25" customHeight="1">
      <c r="A92" s="8"/>
      <c r="B92" s="9"/>
      <c r="C92" s="20"/>
      <c r="D92" s="49"/>
      <c r="E92" s="50"/>
      <c r="F92" s="55"/>
      <c r="G92" s="50"/>
      <c r="H92" s="55"/>
      <c r="I92" s="50"/>
      <c r="J92" s="55"/>
      <c r="K92" s="50"/>
      <c r="L92" s="55"/>
      <c r="M92" s="50"/>
      <c r="N92" s="51"/>
      <c r="O92" s="52"/>
    </row>
    <row r="93" spans="1:15" ht="11.25" customHeight="1">
      <c r="A93" s="17" t="s">
        <v>103</v>
      </c>
      <c r="B93" s="9">
        <v>1988</v>
      </c>
      <c r="C93" s="20" t="s">
        <v>4</v>
      </c>
      <c r="D93" s="49">
        <v>4</v>
      </c>
      <c r="E93" s="50">
        <v>1</v>
      </c>
      <c r="F93" s="55">
        <v>5</v>
      </c>
      <c r="G93" s="50">
        <v>4</v>
      </c>
      <c r="H93" s="55">
        <v>5</v>
      </c>
      <c r="I93" s="50">
        <v>2</v>
      </c>
      <c r="J93" s="55">
        <v>7</v>
      </c>
      <c r="K93" s="50">
        <v>1</v>
      </c>
      <c r="L93" s="55">
        <v>3</v>
      </c>
      <c r="M93" s="50">
        <v>1</v>
      </c>
      <c r="N93" s="51">
        <f t="shared" si="9"/>
        <v>4.8</v>
      </c>
      <c r="O93" s="52">
        <f t="shared" si="10"/>
        <v>1.8</v>
      </c>
    </row>
    <row r="94" spans="1:15" ht="11.25" customHeight="1">
      <c r="A94" s="17"/>
      <c r="B94" s="9"/>
      <c r="C94" s="20" t="s">
        <v>5</v>
      </c>
      <c r="D94" s="49">
        <v>0</v>
      </c>
      <c r="E94" s="50">
        <v>0</v>
      </c>
      <c r="F94" s="55">
        <v>0</v>
      </c>
      <c r="G94" s="50">
        <v>0</v>
      </c>
      <c r="H94" s="55">
        <v>0</v>
      </c>
      <c r="I94" s="50">
        <v>2</v>
      </c>
      <c r="J94" s="55">
        <v>0</v>
      </c>
      <c r="K94" s="50">
        <v>1</v>
      </c>
      <c r="L94" s="55">
        <v>0</v>
      </c>
      <c r="M94" s="50">
        <v>1</v>
      </c>
      <c r="N94" s="51">
        <f t="shared" si="9"/>
        <v>0</v>
      </c>
      <c r="O94" s="52">
        <f t="shared" si="10"/>
        <v>0.8</v>
      </c>
    </row>
    <row r="95" spans="1:15" ht="11.25" customHeight="1">
      <c r="A95" s="17"/>
      <c r="B95" s="9"/>
      <c r="C95" s="20" t="s">
        <v>6</v>
      </c>
      <c r="D95" s="49">
        <v>0</v>
      </c>
      <c r="E95" s="50">
        <v>0</v>
      </c>
      <c r="F95" s="55">
        <v>0</v>
      </c>
      <c r="G95" s="50">
        <v>0</v>
      </c>
      <c r="H95" s="55">
        <v>0</v>
      </c>
      <c r="I95" s="50">
        <v>0</v>
      </c>
      <c r="J95" s="55">
        <v>0</v>
      </c>
      <c r="K95" s="50">
        <v>0</v>
      </c>
      <c r="L95" s="55">
        <v>0</v>
      </c>
      <c r="M95" s="50">
        <v>0</v>
      </c>
      <c r="N95" s="51">
        <f t="shared" si="9"/>
        <v>0</v>
      </c>
      <c r="O95" s="52">
        <f t="shared" si="10"/>
        <v>0</v>
      </c>
    </row>
    <row r="96" spans="1:15" ht="11.25" customHeight="1">
      <c r="A96" s="17"/>
      <c r="B96" s="9"/>
      <c r="C96" s="20" t="s">
        <v>7</v>
      </c>
      <c r="D96" s="49">
        <v>0</v>
      </c>
      <c r="E96" s="50">
        <v>0</v>
      </c>
      <c r="F96" s="55">
        <v>0</v>
      </c>
      <c r="G96" s="50">
        <v>0</v>
      </c>
      <c r="H96" s="55">
        <v>0</v>
      </c>
      <c r="I96" s="50">
        <v>0</v>
      </c>
      <c r="J96" s="55">
        <v>0</v>
      </c>
      <c r="K96" s="50">
        <v>1</v>
      </c>
      <c r="L96" s="55">
        <v>0</v>
      </c>
      <c r="M96" s="50">
        <v>0</v>
      </c>
      <c r="N96" s="51">
        <f t="shared" si="9"/>
        <v>0</v>
      </c>
      <c r="O96" s="52">
        <f t="shared" si="10"/>
        <v>0.2</v>
      </c>
    </row>
    <row r="97" spans="1:15" ht="11.25" customHeight="1">
      <c r="A97" s="17"/>
      <c r="B97" s="9"/>
      <c r="C97" s="20" t="s">
        <v>8</v>
      </c>
      <c r="D97" s="49">
        <v>1</v>
      </c>
      <c r="E97" s="50">
        <v>0</v>
      </c>
      <c r="F97" s="55">
        <v>1</v>
      </c>
      <c r="G97" s="50">
        <v>0</v>
      </c>
      <c r="H97" s="55">
        <v>1</v>
      </c>
      <c r="I97" s="50">
        <v>0</v>
      </c>
      <c r="J97" s="55">
        <v>0</v>
      </c>
      <c r="K97" s="50">
        <v>0</v>
      </c>
      <c r="L97" s="55">
        <v>0</v>
      </c>
      <c r="M97" s="50">
        <v>0</v>
      </c>
      <c r="N97" s="51">
        <f t="shared" si="9"/>
        <v>0.6</v>
      </c>
      <c r="O97" s="52">
        <f t="shared" si="10"/>
        <v>0</v>
      </c>
    </row>
    <row r="98" spans="1:15" ht="11.25" customHeight="1">
      <c r="A98" s="17"/>
      <c r="B98" s="9"/>
      <c r="C98" s="20" t="s">
        <v>9</v>
      </c>
      <c r="D98" s="49">
        <v>1</v>
      </c>
      <c r="E98" s="50">
        <v>1</v>
      </c>
      <c r="F98" s="55">
        <v>4</v>
      </c>
      <c r="G98" s="50">
        <v>1</v>
      </c>
      <c r="H98" s="55">
        <v>3</v>
      </c>
      <c r="I98" s="50">
        <v>3</v>
      </c>
      <c r="J98" s="55">
        <v>3</v>
      </c>
      <c r="K98" s="50">
        <v>2</v>
      </c>
      <c r="L98" s="55">
        <v>2</v>
      </c>
      <c r="M98" s="50">
        <v>2</v>
      </c>
      <c r="N98" s="51">
        <f t="shared" si="9"/>
        <v>2.6</v>
      </c>
      <c r="O98" s="52">
        <f t="shared" si="10"/>
        <v>1.8</v>
      </c>
    </row>
    <row r="99" spans="1:15" ht="11.25" customHeight="1">
      <c r="A99" s="17"/>
      <c r="B99" s="9"/>
      <c r="C99" s="20" t="s">
        <v>22</v>
      </c>
      <c r="D99" s="49">
        <v>0</v>
      </c>
      <c r="E99" s="50">
        <v>0</v>
      </c>
      <c r="F99" s="55">
        <v>0</v>
      </c>
      <c r="G99" s="50">
        <v>0</v>
      </c>
      <c r="H99" s="55">
        <v>0</v>
      </c>
      <c r="I99" s="50">
        <v>0</v>
      </c>
      <c r="J99" s="55">
        <v>0</v>
      </c>
      <c r="K99" s="50">
        <v>0</v>
      </c>
      <c r="L99" s="55">
        <v>0</v>
      </c>
      <c r="M99" s="50">
        <v>1</v>
      </c>
      <c r="N99" s="51">
        <f t="shared" si="9"/>
        <v>0</v>
      </c>
      <c r="O99" s="52">
        <f t="shared" si="10"/>
        <v>0.2</v>
      </c>
    </row>
    <row r="100" spans="1:15" ht="11.25" customHeight="1">
      <c r="A100" s="17"/>
      <c r="B100" s="9"/>
      <c r="C100" s="22" t="s">
        <v>10</v>
      </c>
      <c r="D100" s="47">
        <f aca="true" t="shared" si="14" ref="D100:M100">SUM(D93:D99)</f>
        <v>6</v>
      </c>
      <c r="E100" s="48">
        <f t="shared" si="14"/>
        <v>2</v>
      </c>
      <c r="F100" s="65">
        <f t="shared" si="14"/>
        <v>10</v>
      </c>
      <c r="G100" s="48">
        <f t="shared" si="14"/>
        <v>5</v>
      </c>
      <c r="H100" s="65">
        <f t="shared" si="14"/>
        <v>9</v>
      </c>
      <c r="I100" s="48">
        <f t="shared" si="14"/>
        <v>7</v>
      </c>
      <c r="J100" s="65">
        <f t="shared" si="14"/>
        <v>10</v>
      </c>
      <c r="K100" s="48">
        <f t="shared" si="14"/>
        <v>5</v>
      </c>
      <c r="L100" s="65">
        <f t="shared" si="14"/>
        <v>5</v>
      </c>
      <c r="M100" s="48">
        <f t="shared" si="14"/>
        <v>5</v>
      </c>
      <c r="N100" s="80">
        <f t="shared" si="9"/>
        <v>8</v>
      </c>
      <c r="O100" s="81">
        <f t="shared" si="10"/>
        <v>4.8</v>
      </c>
    </row>
    <row r="101" spans="1:15" ht="11.25" customHeight="1">
      <c r="A101" s="17"/>
      <c r="B101" s="9"/>
      <c r="C101" s="20"/>
      <c r="D101" s="49"/>
      <c r="E101" s="50"/>
      <c r="F101" s="55"/>
      <c r="G101" s="50"/>
      <c r="H101" s="55"/>
      <c r="I101" s="50"/>
      <c r="J101" s="55"/>
      <c r="K101" s="50"/>
      <c r="L101" s="55"/>
      <c r="M101" s="50"/>
      <c r="N101" s="51"/>
      <c r="O101" s="52"/>
    </row>
    <row r="102" spans="1:15" ht="11.25" customHeight="1">
      <c r="A102" s="17" t="s">
        <v>221</v>
      </c>
      <c r="B102" s="9">
        <v>2010</v>
      </c>
      <c r="C102" s="20" t="s">
        <v>4</v>
      </c>
      <c r="D102" s="214"/>
      <c r="E102" s="215"/>
      <c r="F102" s="216"/>
      <c r="G102" s="215"/>
      <c r="H102" s="216"/>
      <c r="I102" s="215"/>
      <c r="J102" s="216"/>
      <c r="K102" s="215"/>
      <c r="L102" s="55">
        <v>3</v>
      </c>
      <c r="M102" s="50">
        <v>0</v>
      </c>
      <c r="N102" s="207" t="s">
        <v>213</v>
      </c>
      <c r="O102" s="190" t="s">
        <v>213</v>
      </c>
    </row>
    <row r="103" spans="1:15" ht="11.25" customHeight="1">
      <c r="A103" s="8"/>
      <c r="B103" s="9"/>
      <c r="C103" s="20" t="s">
        <v>5</v>
      </c>
      <c r="D103" s="214"/>
      <c r="E103" s="215"/>
      <c r="F103" s="216"/>
      <c r="G103" s="215"/>
      <c r="H103" s="216"/>
      <c r="I103" s="215"/>
      <c r="J103" s="216"/>
      <c r="K103" s="215"/>
      <c r="L103" s="55">
        <v>0</v>
      </c>
      <c r="M103" s="50">
        <v>0</v>
      </c>
      <c r="N103" s="207" t="s">
        <v>213</v>
      </c>
      <c r="O103" s="190" t="s">
        <v>213</v>
      </c>
    </row>
    <row r="104" spans="1:15" ht="11.25" customHeight="1">
      <c r="A104" s="8"/>
      <c r="B104" s="9"/>
      <c r="C104" s="20" t="s">
        <v>6</v>
      </c>
      <c r="D104" s="214"/>
      <c r="E104" s="215"/>
      <c r="F104" s="216"/>
      <c r="G104" s="215"/>
      <c r="H104" s="216"/>
      <c r="I104" s="215"/>
      <c r="J104" s="216"/>
      <c r="K104" s="215"/>
      <c r="L104" s="55">
        <v>0</v>
      </c>
      <c r="M104" s="50">
        <v>0</v>
      </c>
      <c r="N104" s="207" t="s">
        <v>213</v>
      </c>
      <c r="O104" s="190" t="s">
        <v>213</v>
      </c>
    </row>
    <row r="105" spans="1:15" ht="11.25" customHeight="1">
      <c r="A105" s="8"/>
      <c r="B105" s="9"/>
      <c r="C105" s="20" t="s">
        <v>7</v>
      </c>
      <c r="D105" s="214"/>
      <c r="E105" s="215"/>
      <c r="F105" s="216"/>
      <c r="G105" s="215"/>
      <c r="H105" s="216"/>
      <c r="I105" s="215"/>
      <c r="J105" s="216"/>
      <c r="K105" s="215"/>
      <c r="L105" s="55">
        <v>0</v>
      </c>
      <c r="M105" s="50">
        <v>0</v>
      </c>
      <c r="N105" s="207" t="s">
        <v>213</v>
      </c>
      <c r="O105" s="190" t="s">
        <v>213</v>
      </c>
    </row>
    <row r="106" spans="1:15" ht="11.25" customHeight="1">
      <c r="A106" s="8"/>
      <c r="B106" s="9"/>
      <c r="C106" s="20" t="s">
        <v>8</v>
      </c>
      <c r="D106" s="214"/>
      <c r="E106" s="215"/>
      <c r="F106" s="216"/>
      <c r="G106" s="215"/>
      <c r="H106" s="216"/>
      <c r="I106" s="215"/>
      <c r="J106" s="216"/>
      <c r="K106" s="215"/>
      <c r="L106" s="55">
        <v>0</v>
      </c>
      <c r="M106" s="50">
        <v>0</v>
      </c>
      <c r="N106" s="207" t="s">
        <v>213</v>
      </c>
      <c r="O106" s="190" t="s">
        <v>213</v>
      </c>
    </row>
    <row r="107" spans="1:15" ht="11.25" customHeight="1">
      <c r="A107" s="8"/>
      <c r="B107" s="9"/>
      <c r="C107" s="20" t="s">
        <v>9</v>
      </c>
      <c r="D107" s="214"/>
      <c r="E107" s="215"/>
      <c r="F107" s="216"/>
      <c r="G107" s="215"/>
      <c r="H107" s="216"/>
      <c r="I107" s="215"/>
      <c r="J107" s="216"/>
      <c r="K107" s="215"/>
      <c r="L107" s="55">
        <v>0</v>
      </c>
      <c r="M107" s="50">
        <v>0</v>
      </c>
      <c r="N107" s="207" t="s">
        <v>213</v>
      </c>
      <c r="O107" s="190" t="s">
        <v>213</v>
      </c>
    </row>
    <row r="108" spans="1:15" ht="11.25" customHeight="1">
      <c r="A108" s="8"/>
      <c r="B108" s="9"/>
      <c r="C108" s="20" t="s">
        <v>22</v>
      </c>
      <c r="D108" s="214"/>
      <c r="E108" s="215"/>
      <c r="F108" s="216"/>
      <c r="G108" s="215"/>
      <c r="H108" s="216"/>
      <c r="I108" s="215"/>
      <c r="J108" s="216"/>
      <c r="K108" s="215"/>
      <c r="L108" s="55">
        <v>0</v>
      </c>
      <c r="M108" s="50">
        <v>0</v>
      </c>
      <c r="N108" s="207" t="s">
        <v>213</v>
      </c>
      <c r="O108" s="190" t="s">
        <v>213</v>
      </c>
    </row>
    <row r="109" spans="1:15" ht="11.25" customHeight="1">
      <c r="A109" s="8"/>
      <c r="B109" s="9"/>
      <c r="C109" s="22" t="s">
        <v>10</v>
      </c>
      <c r="D109" s="47">
        <f aca="true" t="shared" si="15" ref="D109:M109">SUM(D102:D108)</f>
        <v>0</v>
      </c>
      <c r="E109" s="48">
        <f t="shared" si="15"/>
        <v>0</v>
      </c>
      <c r="F109" s="65">
        <f t="shared" si="15"/>
        <v>0</v>
      </c>
      <c r="G109" s="48">
        <f t="shared" si="15"/>
        <v>0</v>
      </c>
      <c r="H109" s="65">
        <f t="shared" si="15"/>
        <v>0</v>
      </c>
      <c r="I109" s="48">
        <f t="shared" si="15"/>
        <v>0</v>
      </c>
      <c r="J109" s="65">
        <f t="shared" si="15"/>
        <v>0</v>
      </c>
      <c r="K109" s="48">
        <f t="shared" si="15"/>
        <v>0</v>
      </c>
      <c r="L109" s="65">
        <f t="shared" si="15"/>
        <v>3</v>
      </c>
      <c r="M109" s="48">
        <f t="shared" si="15"/>
        <v>0</v>
      </c>
      <c r="N109" s="15" t="s">
        <v>213</v>
      </c>
      <c r="O109" s="16" t="s">
        <v>213</v>
      </c>
    </row>
    <row r="110" spans="1:15" ht="11.25" customHeight="1">
      <c r="A110" s="8"/>
      <c r="B110" s="9"/>
      <c r="C110" s="20"/>
      <c r="D110" s="49"/>
      <c r="E110" s="50"/>
      <c r="F110" s="55"/>
      <c r="G110" s="50"/>
      <c r="H110" s="55"/>
      <c r="I110" s="50"/>
      <c r="J110" s="55"/>
      <c r="K110" s="50"/>
      <c r="L110" s="55"/>
      <c r="M110" s="50"/>
      <c r="N110" s="51"/>
      <c r="O110" s="52"/>
    </row>
    <row r="111" spans="1:15" ht="11.25" customHeight="1">
      <c r="A111" s="17" t="s">
        <v>155</v>
      </c>
      <c r="B111" s="9">
        <v>1988</v>
      </c>
      <c r="C111" s="20" t="s">
        <v>4</v>
      </c>
      <c r="D111" s="49">
        <v>2</v>
      </c>
      <c r="E111" s="50">
        <v>0</v>
      </c>
      <c r="F111" s="55">
        <v>1</v>
      </c>
      <c r="G111" s="50">
        <v>0</v>
      </c>
      <c r="H111" s="55">
        <v>1</v>
      </c>
      <c r="I111" s="50">
        <v>0</v>
      </c>
      <c r="J111" s="55">
        <v>1</v>
      </c>
      <c r="K111" s="50">
        <v>0</v>
      </c>
      <c r="L111" s="55">
        <v>1</v>
      </c>
      <c r="M111" s="50">
        <v>1</v>
      </c>
      <c r="N111" s="51">
        <f t="shared" si="9"/>
        <v>1.2</v>
      </c>
      <c r="O111" s="52">
        <f t="shared" si="10"/>
        <v>0.2</v>
      </c>
    </row>
    <row r="112" spans="1:15" ht="11.25" customHeight="1">
      <c r="A112" s="8"/>
      <c r="B112" s="9"/>
      <c r="C112" s="20" t="s">
        <v>5</v>
      </c>
      <c r="D112" s="49">
        <v>0</v>
      </c>
      <c r="E112" s="50">
        <v>0</v>
      </c>
      <c r="F112" s="55">
        <v>0</v>
      </c>
      <c r="G112" s="50">
        <v>0</v>
      </c>
      <c r="H112" s="55">
        <v>0</v>
      </c>
      <c r="I112" s="50">
        <v>1</v>
      </c>
      <c r="J112" s="55">
        <v>0</v>
      </c>
      <c r="K112" s="50">
        <v>0</v>
      </c>
      <c r="L112" s="55">
        <v>0</v>
      </c>
      <c r="M112" s="50">
        <v>1</v>
      </c>
      <c r="N112" s="51">
        <f t="shared" si="9"/>
        <v>0</v>
      </c>
      <c r="O112" s="52">
        <f t="shared" si="10"/>
        <v>0.4</v>
      </c>
    </row>
    <row r="113" spans="1:15" ht="11.25" customHeight="1">
      <c r="A113" s="8"/>
      <c r="B113" s="9"/>
      <c r="C113" s="20" t="s">
        <v>6</v>
      </c>
      <c r="D113" s="49">
        <v>0</v>
      </c>
      <c r="E113" s="50">
        <v>0</v>
      </c>
      <c r="F113" s="55">
        <v>0</v>
      </c>
      <c r="G113" s="50">
        <v>0</v>
      </c>
      <c r="H113" s="55">
        <v>0</v>
      </c>
      <c r="I113" s="50">
        <v>0</v>
      </c>
      <c r="J113" s="55">
        <v>0</v>
      </c>
      <c r="K113" s="50">
        <v>0</v>
      </c>
      <c r="L113" s="55">
        <v>0</v>
      </c>
      <c r="M113" s="50">
        <v>0</v>
      </c>
      <c r="N113" s="51">
        <f t="shared" si="9"/>
        <v>0</v>
      </c>
      <c r="O113" s="52">
        <f t="shared" si="10"/>
        <v>0</v>
      </c>
    </row>
    <row r="114" spans="1:15" ht="11.25" customHeight="1">
      <c r="A114" s="8"/>
      <c r="B114" s="9"/>
      <c r="C114" s="20" t="s">
        <v>7</v>
      </c>
      <c r="D114" s="49">
        <v>0</v>
      </c>
      <c r="E114" s="50">
        <v>0</v>
      </c>
      <c r="F114" s="55">
        <v>0</v>
      </c>
      <c r="G114" s="50">
        <v>0</v>
      </c>
      <c r="H114" s="55">
        <v>0</v>
      </c>
      <c r="I114" s="50">
        <v>0</v>
      </c>
      <c r="J114" s="55">
        <v>0</v>
      </c>
      <c r="K114" s="50">
        <v>0</v>
      </c>
      <c r="L114" s="55">
        <v>0</v>
      </c>
      <c r="M114" s="50">
        <v>0</v>
      </c>
      <c r="N114" s="51">
        <f t="shared" si="9"/>
        <v>0</v>
      </c>
      <c r="O114" s="52">
        <f t="shared" si="10"/>
        <v>0</v>
      </c>
    </row>
    <row r="115" spans="1:15" ht="11.25" customHeight="1">
      <c r="A115" s="8"/>
      <c r="B115" s="9"/>
      <c r="C115" s="20" t="s">
        <v>8</v>
      </c>
      <c r="D115" s="49">
        <v>0</v>
      </c>
      <c r="E115" s="50">
        <v>0</v>
      </c>
      <c r="F115" s="55">
        <v>0</v>
      </c>
      <c r="G115" s="50">
        <v>0</v>
      </c>
      <c r="H115" s="55">
        <v>0</v>
      </c>
      <c r="I115" s="50">
        <v>0</v>
      </c>
      <c r="J115" s="55">
        <v>0</v>
      </c>
      <c r="K115" s="50">
        <v>0</v>
      </c>
      <c r="L115" s="55">
        <v>0</v>
      </c>
      <c r="M115" s="50">
        <v>0</v>
      </c>
      <c r="N115" s="51">
        <f t="shared" si="9"/>
        <v>0</v>
      </c>
      <c r="O115" s="52">
        <f t="shared" si="10"/>
        <v>0</v>
      </c>
    </row>
    <row r="116" spans="1:15" ht="11.25" customHeight="1">
      <c r="A116" s="8"/>
      <c r="B116" s="9"/>
      <c r="C116" s="20" t="s">
        <v>9</v>
      </c>
      <c r="D116" s="49">
        <v>1</v>
      </c>
      <c r="E116" s="50">
        <v>1</v>
      </c>
      <c r="F116" s="55">
        <v>1</v>
      </c>
      <c r="G116" s="50">
        <v>2</v>
      </c>
      <c r="H116" s="55">
        <v>1</v>
      </c>
      <c r="I116" s="50">
        <v>2</v>
      </c>
      <c r="J116" s="55">
        <v>2</v>
      </c>
      <c r="K116" s="50">
        <v>1</v>
      </c>
      <c r="L116" s="55">
        <v>1</v>
      </c>
      <c r="M116" s="50">
        <v>1</v>
      </c>
      <c r="N116" s="51">
        <f t="shared" si="9"/>
        <v>1.2</v>
      </c>
      <c r="O116" s="52">
        <f t="shared" si="10"/>
        <v>1.4</v>
      </c>
    </row>
    <row r="117" spans="1:15" ht="11.25" customHeight="1">
      <c r="A117" s="8"/>
      <c r="B117" s="9"/>
      <c r="C117" s="20" t="s">
        <v>22</v>
      </c>
      <c r="D117" s="49">
        <v>0</v>
      </c>
      <c r="E117" s="50">
        <v>0</v>
      </c>
      <c r="F117" s="55">
        <v>0</v>
      </c>
      <c r="G117" s="50">
        <v>0</v>
      </c>
      <c r="H117" s="55">
        <v>0</v>
      </c>
      <c r="I117" s="50">
        <v>0</v>
      </c>
      <c r="J117" s="55">
        <v>0</v>
      </c>
      <c r="K117" s="50">
        <v>0</v>
      </c>
      <c r="L117" s="55">
        <v>0</v>
      </c>
      <c r="M117" s="50">
        <v>0</v>
      </c>
      <c r="N117" s="51">
        <f t="shared" si="9"/>
        <v>0</v>
      </c>
      <c r="O117" s="52">
        <f t="shared" si="10"/>
        <v>0</v>
      </c>
    </row>
    <row r="118" spans="1:15" ht="11.25" customHeight="1">
      <c r="A118" s="8"/>
      <c r="B118" s="9"/>
      <c r="C118" s="22" t="s">
        <v>10</v>
      </c>
      <c r="D118" s="47">
        <f aca="true" t="shared" si="16" ref="D118:M118">SUM(D111:D117)</f>
        <v>3</v>
      </c>
      <c r="E118" s="48">
        <f t="shared" si="16"/>
        <v>1</v>
      </c>
      <c r="F118" s="65">
        <f t="shared" si="16"/>
        <v>2</v>
      </c>
      <c r="G118" s="48">
        <f t="shared" si="16"/>
        <v>2</v>
      </c>
      <c r="H118" s="65">
        <f t="shared" si="16"/>
        <v>2</v>
      </c>
      <c r="I118" s="48">
        <f t="shared" si="16"/>
        <v>3</v>
      </c>
      <c r="J118" s="65">
        <f t="shared" si="16"/>
        <v>3</v>
      </c>
      <c r="K118" s="48">
        <f t="shared" si="16"/>
        <v>1</v>
      </c>
      <c r="L118" s="65">
        <f t="shared" si="16"/>
        <v>2</v>
      </c>
      <c r="M118" s="48">
        <f t="shared" si="16"/>
        <v>3</v>
      </c>
      <c r="N118" s="80">
        <f t="shared" si="9"/>
        <v>2.4</v>
      </c>
      <c r="O118" s="81">
        <f t="shared" si="10"/>
        <v>2</v>
      </c>
    </row>
    <row r="119" spans="1:15" ht="11.25" customHeight="1">
      <c r="A119" s="8"/>
      <c r="B119" s="9"/>
      <c r="C119" s="20"/>
      <c r="D119" s="49"/>
      <c r="E119" s="50"/>
      <c r="F119" s="55"/>
      <c r="G119" s="50"/>
      <c r="H119" s="55"/>
      <c r="I119" s="50"/>
      <c r="J119" s="55"/>
      <c r="K119" s="50"/>
      <c r="L119" s="55"/>
      <c r="M119" s="50"/>
      <c r="N119" s="51"/>
      <c r="O119" s="52"/>
    </row>
    <row r="120" spans="1:15" ht="11.25" customHeight="1">
      <c r="A120" s="17" t="s">
        <v>160</v>
      </c>
      <c r="B120" s="9">
        <v>1971</v>
      </c>
      <c r="C120" s="20" t="s">
        <v>4</v>
      </c>
      <c r="D120" s="49">
        <v>9</v>
      </c>
      <c r="E120" s="50">
        <v>0</v>
      </c>
      <c r="F120" s="55">
        <v>9</v>
      </c>
      <c r="G120" s="50">
        <v>2</v>
      </c>
      <c r="H120" s="55">
        <v>8</v>
      </c>
      <c r="I120" s="50">
        <v>5</v>
      </c>
      <c r="J120" s="55">
        <v>8</v>
      </c>
      <c r="K120" s="50">
        <v>4</v>
      </c>
      <c r="L120" s="55">
        <v>8</v>
      </c>
      <c r="M120" s="50">
        <v>4</v>
      </c>
      <c r="N120" s="51">
        <f t="shared" si="9"/>
        <v>8.4</v>
      </c>
      <c r="O120" s="52">
        <f t="shared" si="10"/>
        <v>3</v>
      </c>
    </row>
    <row r="121" spans="1:15" ht="11.25" customHeight="1">
      <c r="A121" s="17"/>
      <c r="B121" s="9"/>
      <c r="C121" s="20" t="s">
        <v>5</v>
      </c>
      <c r="D121" s="49">
        <v>0</v>
      </c>
      <c r="E121" s="50">
        <v>0</v>
      </c>
      <c r="F121" s="55">
        <v>0</v>
      </c>
      <c r="G121" s="50">
        <v>0</v>
      </c>
      <c r="H121" s="55">
        <v>0</v>
      </c>
      <c r="I121" s="50">
        <v>0</v>
      </c>
      <c r="J121" s="55">
        <v>0</v>
      </c>
      <c r="K121" s="50">
        <v>0</v>
      </c>
      <c r="L121" s="55">
        <v>0</v>
      </c>
      <c r="M121" s="50">
        <v>0</v>
      </c>
      <c r="N121" s="51">
        <f t="shared" si="9"/>
        <v>0</v>
      </c>
      <c r="O121" s="52">
        <f t="shared" si="10"/>
        <v>0</v>
      </c>
    </row>
    <row r="122" spans="1:15" ht="11.25" customHeight="1">
      <c r="A122" s="17"/>
      <c r="B122" s="9"/>
      <c r="C122" s="20" t="s">
        <v>6</v>
      </c>
      <c r="D122" s="49">
        <v>0</v>
      </c>
      <c r="E122" s="50">
        <v>0</v>
      </c>
      <c r="F122" s="55">
        <v>0</v>
      </c>
      <c r="G122" s="50">
        <v>0</v>
      </c>
      <c r="H122" s="55">
        <v>0</v>
      </c>
      <c r="I122" s="50">
        <v>0</v>
      </c>
      <c r="J122" s="55">
        <v>0</v>
      </c>
      <c r="K122" s="50">
        <v>0</v>
      </c>
      <c r="L122" s="55">
        <v>0</v>
      </c>
      <c r="M122" s="50">
        <v>0</v>
      </c>
      <c r="N122" s="51">
        <f t="shared" si="9"/>
        <v>0</v>
      </c>
      <c r="O122" s="52">
        <f t="shared" si="10"/>
        <v>0</v>
      </c>
    </row>
    <row r="123" spans="1:15" ht="11.25" customHeight="1">
      <c r="A123" s="17"/>
      <c r="B123" s="9"/>
      <c r="C123" s="20" t="s">
        <v>7</v>
      </c>
      <c r="D123" s="49">
        <v>0</v>
      </c>
      <c r="E123" s="50">
        <v>0</v>
      </c>
      <c r="F123" s="55">
        <v>0</v>
      </c>
      <c r="G123" s="50">
        <v>0</v>
      </c>
      <c r="H123" s="55">
        <v>1</v>
      </c>
      <c r="I123" s="50">
        <v>0</v>
      </c>
      <c r="J123" s="55">
        <v>1</v>
      </c>
      <c r="K123" s="50">
        <v>0</v>
      </c>
      <c r="L123" s="55">
        <v>1</v>
      </c>
      <c r="M123" s="50">
        <v>0</v>
      </c>
      <c r="N123" s="51">
        <f t="shared" si="9"/>
        <v>0.6</v>
      </c>
      <c r="O123" s="52">
        <f t="shared" si="10"/>
        <v>0</v>
      </c>
    </row>
    <row r="124" spans="1:15" ht="11.25" customHeight="1">
      <c r="A124" s="17"/>
      <c r="B124" s="9"/>
      <c r="C124" s="20" t="s">
        <v>8</v>
      </c>
      <c r="D124" s="49">
        <v>0</v>
      </c>
      <c r="E124" s="50">
        <v>0</v>
      </c>
      <c r="F124" s="55">
        <v>0</v>
      </c>
      <c r="G124" s="50">
        <v>0</v>
      </c>
      <c r="H124" s="55">
        <v>0</v>
      </c>
      <c r="I124" s="50">
        <v>0</v>
      </c>
      <c r="J124" s="55">
        <v>0</v>
      </c>
      <c r="K124" s="50">
        <v>0</v>
      </c>
      <c r="L124" s="55">
        <v>0</v>
      </c>
      <c r="M124" s="50">
        <v>0</v>
      </c>
      <c r="N124" s="51">
        <f t="shared" si="9"/>
        <v>0</v>
      </c>
      <c r="O124" s="52">
        <f t="shared" si="10"/>
        <v>0</v>
      </c>
    </row>
    <row r="125" spans="1:15" ht="11.25" customHeight="1">
      <c r="A125" s="17"/>
      <c r="B125" s="9"/>
      <c r="C125" s="20" t="s">
        <v>9</v>
      </c>
      <c r="D125" s="49">
        <v>3</v>
      </c>
      <c r="E125" s="50">
        <v>3</v>
      </c>
      <c r="F125" s="55">
        <v>3</v>
      </c>
      <c r="G125" s="50">
        <v>3</v>
      </c>
      <c r="H125" s="55">
        <v>2</v>
      </c>
      <c r="I125" s="50">
        <v>3</v>
      </c>
      <c r="J125" s="55">
        <v>1</v>
      </c>
      <c r="K125" s="50">
        <v>3</v>
      </c>
      <c r="L125" s="55">
        <v>3</v>
      </c>
      <c r="M125" s="50">
        <v>3</v>
      </c>
      <c r="N125" s="51">
        <f t="shared" si="9"/>
        <v>2.4</v>
      </c>
      <c r="O125" s="52">
        <f t="shared" si="10"/>
        <v>3</v>
      </c>
    </row>
    <row r="126" spans="1:15" ht="11.25" customHeight="1">
      <c r="A126" s="17"/>
      <c r="B126" s="9"/>
      <c r="C126" s="20" t="s">
        <v>22</v>
      </c>
      <c r="D126" s="49">
        <v>0</v>
      </c>
      <c r="E126" s="50">
        <v>0</v>
      </c>
      <c r="F126" s="55">
        <v>0</v>
      </c>
      <c r="G126" s="50">
        <v>0</v>
      </c>
      <c r="H126" s="55">
        <v>0</v>
      </c>
      <c r="I126" s="50">
        <v>0</v>
      </c>
      <c r="J126" s="55">
        <v>0</v>
      </c>
      <c r="K126" s="50">
        <v>0</v>
      </c>
      <c r="L126" s="55">
        <v>0</v>
      </c>
      <c r="M126" s="50">
        <v>0</v>
      </c>
      <c r="N126" s="51">
        <f t="shared" si="9"/>
        <v>0</v>
      </c>
      <c r="O126" s="52">
        <f t="shared" si="10"/>
        <v>0</v>
      </c>
    </row>
    <row r="127" spans="1:15" ht="11.25" customHeight="1">
      <c r="A127" s="17"/>
      <c r="B127" s="9"/>
      <c r="C127" s="22" t="s">
        <v>10</v>
      </c>
      <c r="D127" s="47">
        <f aca="true" t="shared" si="17" ref="D127:M127">SUM(D120:D126)</f>
        <v>12</v>
      </c>
      <c r="E127" s="48">
        <f t="shared" si="17"/>
        <v>3</v>
      </c>
      <c r="F127" s="65">
        <f t="shared" si="17"/>
        <v>12</v>
      </c>
      <c r="G127" s="48">
        <f t="shared" si="17"/>
        <v>5</v>
      </c>
      <c r="H127" s="65">
        <f t="shared" si="17"/>
        <v>11</v>
      </c>
      <c r="I127" s="48">
        <f t="shared" si="17"/>
        <v>8</v>
      </c>
      <c r="J127" s="65">
        <f t="shared" si="17"/>
        <v>10</v>
      </c>
      <c r="K127" s="48">
        <f t="shared" si="17"/>
        <v>7</v>
      </c>
      <c r="L127" s="65">
        <f t="shared" si="17"/>
        <v>12</v>
      </c>
      <c r="M127" s="48">
        <f t="shared" si="17"/>
        <v>7</v>
      </c>
      <c r="N127" s="80">
        <f t="shared" si="9"/>
        <v>11.4</v>
      </c>
      <c r="O127" s="81">
        <f t="shared" si="10"/>
        <v>6</v>
      </c>
    </row>
    <row r="128" spans="1:15" ht="11.25" customHeight="1">
      <c r="A128" s="23"/>
      <c r="B128" s="24"/>
      <c r="C128" s="64"/>
      <c r="D128" s="49"/>
      <c r="E128" s="50"/>
      <c r="F128" s="55"/>
      <c r="G128" s="50"/>
      <c r="H128" s="55"/>
      <c r="I128" s="50"/>
      <c r="J128" s="55"/>
      <c r="K128" s="50"/>
      <c r="L128" s="55"/>
      <c r="M128" s="50"/>
      <c r="N128" s="51"/>
      <c r="O128" s="52"/>
    </row>
    <row r="129" spans="1:15" ht="11.25" customHeight="1">
      <c r="A129" s="8"/>
      <c r="B129" s="9"/>
      <c r="C129" s="20"/>
      <c r="D129" s="49"/>
      <c r="E129" s="50"/>
      <c r="F129" s="55"/>
      <c r="G129" s="50"/>
      <c r="H129" s="55"/>
      <c r="I129" s="50"/>
      <c r="J129" s="55"/>
      <c r="K129" s="50"/>
      <c r="L129" s="55"/>
      <c r="M129" s="50"/>
      <c r="N129" s="51"/>
      <c r="O129" s="52"/>
    </row>
    <row r="130" spans="1:15" ht="11.25">
      <c r="A130" s="23" t="s">
        <v>10</v>
      </c>
      <c r="B130" s="24"/>
      <c r="C130" s="64" t="s">
        <v>4</v>
      </c>
      <c r="D130" s="70">
        <f aca="true" t="shared" si="18" ref="D130:M130">+D120+D111+D93+D84+D75+D66+D48+D39+D30+D21+D12+D3+D57+D102</f>
        <v>116</v>
      </c>
      <c r="E130" s="50">
        <f t="shared" si="18"/>
        <v>34</v>
      </c>
      <c r="F130" s="70">
        <f t="shared" si="18"/>
        <v>130</v>
      </c>
      <c r="G130" s="50">
        <f t="shared" si="18"/>
        <v>44</v>
      </c>
      <c r="H130" s="70">
        <f t="shared" si="18"/>
        <v>132</v>
      </c>
      <c r="I130" s="50">
        <f t="shared" si="18"/>
        <v>54</v>
      </c>
      <c r="J130" s="70">
        <f t="shared" si="18"/>
        <v>145</v>
      </c>
      <c r="K130" s="50">
        <f t="shared" si="18"/>
        <v>66</v>
      </c>
      <c r="L130" s="70">
        <f t="shared" si="18"/>
        <v>141</v>
      </c>
      <c r="M130" s="50">
        <f t="shared" si="18"/>
        <v>65</v>
      </c>
      <c r="N130" s="51">
        <f t="shared" si="9"/>
        <v>132.8</v>
      </c>
      <c r="O130" s="52">
        <f t="shared" si="10"/>
        <v>52.6</v>
      </c>
    </row>
    <row r="131" spans="1:15" ht="11.25">
      <c r="A131" s="17"/>
      <c r="B131" s="9"/>
      <c r="C131" s="20" t="s">
        <v>5</v>
      </c>
      <c r="D131" s="70">
        <f aca="true" t="shared" si="19" ref="D131:M131">+D121+D112+D94+D85+D76+D67+D49+D40+D31+D22+D13+D4+D58+D103</f>
        <v>8</v>
      </c>
      <c r="E131" s="50">
        <f t="shared" si="19"/>
        <v>7</v>
      </c>
      <c r="F131" s="70">
        <f t="shared" si="19"/>
        <v>10</v>
      </c>
      <c r="G131" s="50">
        <f t="shared" si="19"/>
        <v>9</v>
      </c>
      <c r="H131" s="70">
        <f t="shared" si="19"/>
        <v>11</v>
      </c>
      <c r="I131" s="50">
        <f t="shared" si="19"/>
        <v>13</v>
      </c>
      <c r="J131" s="70">
        <f t="shared" si="19"/>
        <v>13</v>
      </c>
      <c r="K131" s="50">
        <f t="shared" si="19"/>
        <v>11</v>
      </c>
      <c r="L131" s="70">
        <f t="shared" si="19"/>
        <v>12</v>
      </c>
      <c r="M131" s="50">
        <f t="shared" si="19"/>
        <v>12</v>
      </c>
      <c r="N131" s="51">
        <f t="shared" si="9"/>
        <v>10.8</v>
      </c>
      <c r="O131" s="52">
        <f t="shared" si="10"/>
        <v>10.4</v>
      </c>
    </row>
    <row r="132" spans="1:15" ht="11.25">
      <c r="A132" s="17"/>
      <c r="B132" s="9"/>
      <c r="C132" s="20" t="s">
        <v>6</v>
      </c>
      <c r="D132" s="70">
        <f aca="true" t="shared" si="20" ref="D132:M132">+D122+D113+D95+D86+D77+D68+D50+D41+D32+D23+D14+D5+D59+D104</f>
        <v>2</v>
      </c>
      <c r="E132" s="50">
        <f t="shared" si="20"/>
        <v>0</v>
      </c>
      <c r="F132" s="70">
        <f t="shared" si="20"/>
        <v>1</v>
      </c>
      <c r="G132" s="50">
        <f t="shared" si="20"/>
        <v>1</v>
      </c>
      <c r="H132" s="70">
        <f t="shared" si="20"/>
        <v>1</v>
      </c>
      <c r="I132" s="50">
        <f t="shared" si="20"/>
        <v>1</v>
      </c>
      <c r="J132" s="70">
        <f t="shared" si="20"/>
        <v>1</v>
      </c>
      <c r="K132" s="50">
        <f t="shared" si="20"/>
        <v>1</v>
      </c>
      <c r="L132" s="70">
        <f t="shared" si="20"/>
        <v>2</v>
      </c>
      <c r="M132" s="50">
        <f t="shared" si="20"/>
        <v>1</v>
      </c>
      <c r="N132" s="51">
        <f t="shared" si="9"/>
        <v>1.4</v>
      </c>
      <c r="O132" s="52">
        <f t="shared" si="10"/>
        <v>0.8</v>
      </c>
    </row>
    <row r="133" spans="1:15" ht="11.25">
      <c r="A133" s="17"/>
      <c r="B133" s="9"/>
      <c r="C133" s="20" t="s">
        <v>7</v>
      </c>
      <c r="D133" s="70">
        <f aca="true" t="shared" si="21" ref="D133:M133">+D123+D114+D96+D87+D78+D69+D51+D42+D33+D24+D15+D6+D60+D105</f>
        <v>6</v>
      </c>
      <c r="E133" s="50">
        <f t="shared" si="21"/>
        <v>3</v>
      </c>
      <c r="F133" s="70">
        <f t="shared" si="21"/>
        <v>5</v>
      </c>
      <c r="G133" s="50">
        <f t="shared" si="21"/>
        <v>4</v>
      </c>
      <c r="H133" s="70">
        <f t="shared" si="21"/>
        <v>6</v>
      </c>
      <c r="I133" s="50">
        <f t="shared" si="21"/>
        <v>1</v>
      </c>
      <c r="J133" s="70">
        <f t="shared" si="21"/>
        <v>8</v>
      </c>
      <c r="K133" s="50">
        <f t="shared" si="21"/>
        <v>3</v>
      </c>
      <c r="L133" s="70">
        <f t="shared" si="21"/>
        <v>7</v>
      </c>
      <c r="M133" s="50">
        <f t="shared" si="21"/>
        <v>3</v>
      </c>
      <c r="N133" s="51">
        <f t="shared" si="9"/>
        <v>6.4</v>
      </c>
      <c r="O133" s="52">
        <f t="shared" si="10"/>
        <v>2.8</v>
      </c>
    </row>
    <row r="134" spans="1:15" ht="11.25">
      <c r="A134" s="17"/>
      <c r="B134" s="9"/>
      <c r="C134" s="20" t="s">
        <v>8</v>
      </c>
      <c r="D134" s="70">
        <f aca="true" t="shared" si="22" ref="D134:M134">+D124+D115+D97+D88+D79+D70+D52+D43+D34+D25+D16+D7+D61+D106</f>
        <v>1</v>
      </c>
      <c r="E134" s="50">
        <f t="shared" si="22"/>
        <v>0</v>
      </c>
      <c r="F134" s="70">
        <f t="shared" si="22"/>
        <v>1</v>
      </c>
      <c r="G134" s="50">
        <f t="shared" si="22"/>
        <v>0</v>
      </c>
      <c r="H134" s="70">
        <f t="shared" si="22"/>
        <v>1</v>
      </c>
      <c r="I134" s="50">
        <f t="shared" si="22"/>
        <v>2</v>
      </c>
      <c r="J134" s="70">
        <f t="shared" si="22"/>
        <v>0</v>
      </c>
      <c r="K134" s="50">
        <f t="shared" si="22"/>
        <v>4</v>
      </c>
      <c r="L134" s="70">
        <f t="shared" si="22"/>
        <v>1</v>
      </c>
      <c r="M134" s="50">
        <f t="shared" si="22"/>
        <v>2</v>
      </c>
      <c r="N134" s="51">
        <f t="shared" si="9"/>
        <v>0.8</v>
      </c>
      <c r="O134" s="52">
        <f t="shared" si="10"/>
        <v>1.6</v>
      </c>
    </row>
    <row r="135" spans="1:15" ht="11.25">
      <c r="A135" s="17"/>
      <c r="B135" s="9"/>
      <c r="C135" s="20" t="s">
        <v>9</v>
      </c>
      <c r="D135" s="70">
        <f aca="true" t="shared" si="23" ref="D135:M135">+D125+D116+D98+D89+D80+D71+D53+D44+D35+D26+D17+D8+D62+D107</f>
        <v>48</v>
      </c>
      <c r="E135" s="50">
        <f t="shared" si="23"/>
        <v>25</v>
      </c>
      <c r="F135" s="70">
        <f t="shared" si="23"/>
        <v>49</v>
      </c>
      <c r="G135" s="50">
        <f t="shared" si="23"/>
        <v>25</v>
      </c>
      <c r="H135" s="70">
        <f t="shared" si="23"/>
        <v>43</v>
      </c>
      <c r="I135" s="50">
        <f t="shared" si="23"/>
        <v>26</v>
      </c>
      <c r="J135" s="70">
        <f t="shared" si="23"/>
        <v>43</v>
      </c>
      <c r="K135" s="50">
        <f t="shared" si="23"/>
        <v>24</v>
      </c>
      <c r="L135" s="70">
        <f t="shared" si="23"/>
        <v>52</v>
      </c>
      <c r="M135" s="50">
        <f t="shared" si="23"/>
        <v>24</v>
      </c>
      <c r="N135" s="51">
        <f t="shared" si="9"/>
        <v>47</v>
      </c>
      <c r="O135" s="52">
        <f t="shared" si="10"/>
        <v>24.8</v>
      </c>
    </row>
    <row r="136" spans="1:15" ht="11.25">
      <c r="A136" s="17"/>
      <c r="B136" s="9"/>
      <c r="C136" s="20" t="s">
        <v>22</v>
      </c>
      <c r="D136" s="70">
        <f aca="true" t="shared" si="24" ref="D136:M136">+D126+D117+D99+D90+D81+D72+D54+D45+D36+D27+D18+D9+D63+D108</f>
        <v>1</v>
      </c>
      <c r="E136" s="50">
        <f t="shared" si="24"/>
        <v>1</v>
      </c>
      <c r="F136" s="70">
        <f t="shared" si="24"/>
        <v>4</v>
      </c>
      <c r="G136" s="50">
        <f t="shared" si="24"/>
        <v>0</v>
      </c>
      <c r="H136" s="70">
        <f t="shared" si="24"/>
        <v>0</v>
      </c>
      <c r="I136" s="50">
        <f t="shared" si="24"/>
        <v>0</v>
      </c>
      <c r="J136" s="70">
        <f t="shared" si="24"/>
        <v>3</v>
      </c>
      <c r="K136" s="50">
        <f t="shared" si="24"/>
        <v>0</v>
      </c>
      <c r="L136" s="70">
        <f t="shared" si="24"/>
        <v>3</v>
      </c>
      <c r="M136" s="50">
        <f t="shared" si="24"/>
        <v>2</v>
      </c>
      <c r="N136" s="51">
        <f t="shared" si="9"/>
        <v>2.2</v>
      </c>
      <c r="O136" s="52">
        <f t="shared" si="10"/>
        <v>0.6</v>
      </c>
    </row>
    <row r="137" spans="1:15" ht="11.25">
      <c r="A137" s="17"/>
      <c r="B137" s="9"/>
      <c r="C137" s="22" t="s">
        <v>10</v>
      </c>
      <c r="D137" s="47">
        <f aca="true" t="shared" si="25" ref="D137:M137">SUM(D130:D136)</f>
        <v>182</v>
      </c>
      <c r="E137" s="48">
        <f t="shared" si="25"/>
        <v>70</v>
      </c>
      <c r="F137" s="71">
        <f t="shared" si="25"/>
        <v>200</v>
      </c>
      <c r="G137" s="48">
        <f t="shared" si="25"/>
        <v>83</v>
      </c>
      <c r="H137" s="71">
        <f t="shared" si="25"/>
        <v>194</v>
      </c>
      <c r="I137" s="48">
        <f t="shared" si="25"/>
        <v>97</v>
      </c>
      <c r="J137" s="71">
        <f t="shared" si="25"/>
        <v>213</v>
      </c>
      <c r="K137" s="48">
        <f t="shared" si="25"/>
        <v>109</v>
      </c>
      <c r="L137" s="71">
        <f t="shared" si="25"/>
        <v>218</v>
      </c>
      <c r="M137" s="48">
        <f t="shared" si="25"/>
        <v>109</v>
      </c>
      <c r="N137" s="78">
        <f t="shared" si="9"/>
        <v>201.4</v>
      </c>
      <c r="O137" s="79">
        <f t="shared" si="10"/>
        <v>93.6</v>
      </c>
    </row>
    <row r="138" spans="1:15" ht="11.25">
      <c r="A138" s="17"/>
      <c r="B138" s="9"/>
      <c r="C138" s="20"/>
      <c r="D138" s="49"/>
      <c r="E138" s="50"/>
      <c r="F138" s="55"/>
      <c r="G138" s="50"/>
      <c r="H138" s="55"/>
      <c r="I138" s="50"/>
      <c r="J138" s="55"/>
      <c r="K138" s="50"/>
      <c r="L138" s="55"/>
      <c r="M138" s="50"/>
      <c r="N138" s="51"/>
      <c r="O138" s="52"/>
    </row>
    <row r="139" spans="11:15" ht="11.25">
      <c r="K139" s="35"/>
      <c r="M139" s="35"/>
      <c r="N139" s="35"/>
      <c r="O139" s="35"/>
    </row>
  </sheetData>
  <mergeCells count="7">
    <mergeCell ref="F1:G1"/>
    <mergeCell ref="D1:E1"/>
    <mergeCell ref="A48:A49"/>
    <mergeCell ref="N1:O1"/>
    <mergeCell ref="J1:K1"/>
    <mergeCell ref="L1:M1"/>
    <mergeCell ref="H1:I1"/>
  </mergeCells>
  <printOptions/>
  <pageMargins left="0.75" right="0.75" top="1" bottom="1" header="0.5" footer="0.5"/>
  <pageSetup horizontalDpi="600" verticalDpi="600" orientation="portrait" scale="96" r:id="rId1"/>
  <headerFooter alignWithMargins="0">
    <oddHeader>&amp;CThe University of Alabama in Huntsville
Table 4.3 Fall Semester Headcounts - Doctoral Programs</oddHeader>
    <oddFooter>&amp;L&amp;8Office of Institutional Research 
&amp;D (np)
&amp;F &amp;R&amp;8* Race: W = White; A-A = African-American; H = Hispanic;
A/PI = Asian/Pacific Islander; NRA = Nonresident Alien
** Enrollment averages are rounded to nearest whole number</oddFooter>
  </headerFooter>
  <rowBreaks count="2" manualBreakCount="2">
    <brk id="5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80"/>
  <sheetViews>
    <sheetView zoomScale="115" zoomScaleNormal="115" workbookViewId="0" topLeftCell="A1">
      <pane xSplit="1" ySplit="2" topLeftCell="B3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A2" sqref="A2"/>
    </sheetView>
  </sheetViews>
  <sheetFormatPr defaultColWidth="9.140625" defaultRowHeight="12.75"/>
  <cols>
    <col min="1" max="1" width="17.8515625" style="7" customWidth="1"/>
    <col min="2" max="2" width="10.8515625" style="5" customWidth="1"/>
    <col min="3" max="3" width="5.7109375" style="6" customWidth="1"/>
    <col min="4" max="15" width="4.7109375" style="1" customWidth="1"/>
    <col min="16" max="16384" width="9.140625" style="1" customWidth="1"/>
  </cols>
  <sheetData>
    <row r="1" spans="1:15" s="3" customFormat="1" ht="22.5" customHeight="1">
      <c r="A1" s="77" t="s">
        <v>36</v>
      </c>
      <c r="B1" s="9" t="s">
        <v>0</v>
      </c>
      <c r="C1" s="22" t="s">
        <v>1</v>
      </c>
      <c r="D1" s="230" t="s">
        <v>25</v>
      </c>
      <c r="E1" s="231"/>
      <c r="F1" s="230" t="s">
        <v>31</v>
      </c>
      <c r="G1" s="231"/>
      <c r="H1" s="230" t="s">
        <v>32</v>
      </c>
      <c r="I1" s="231"/>
      <c r="J1" s="239" t="s">
        <v>34</v>
      </c>
      <c r="K1" s="240"/>
      <c r="L1" s="239" t="s">
        <v>227</v>
      </c>
      <c r="M1" s="240"/>
      <c r="N1" s="237" t="s">
        <v>24</v>
      </c>
      <c r="O1" s="238"/>
    </row>
    <row r="2" spans="1:15" s="3" customFormat="1" ht="11.25">
      <c r="A2" s="10"/>
      <c r="B2" s="9"/>
      <c r="C2" s="22"/>
      <c r="D2" s="13" t="s">
        <v>2</v>
      </c>
      <c r="E2" s="14" t="s">
        <v>3</v>
      </c>
      <c r="F2" s="11" t="s">
        <v>2</v>
      </c>
      <c r="G2" s="14" t="s">
        <v>3</v>
      </c>
      <c r="H2" s="11" t="s">
        <v>2</v>
      </c>
      <c r="I2" s="14" t="s">
        <v>3</v>
      </c>
      <c r="J2" s="11" t="s">
        <v>2</v>
      </c>
      <c r="K2" s="14" t="s">
        <v>3</v>
      </c>
      <c r="L2" s="11" t="s">
        <v>2</v>
      </c>
      <c r="M2" s="14" t="s">
        <v>3</v>
      </c>
      <c r="N2" s="13" t="s">
        <v>2</v>
      </c>
      <c r="O2" s="14" t="s">
        <v>3</v>
      </c>
    </row>
    <row r="3" spans="1:15" ht="11.25">
      <c r="A3" s="75" t="s">
        <v>216</v>
      </c>
      <c r="B3" s="9">
        <v>1997</v>
      </c>
      <c r="C3" s="20" t="s">
        <v>4</v>
      </c>
      <c r="D3" s="19">
        <v>2</v>
      </c>
      <c r="E3" s="20">
        <v>1</v>
      </c>
      <c r="F3" s="19">
        <v>7</v>
      </c>
      <c r="G3" s="20">
        <v>8</v>
      </c>
      <c r="H3" s="19">
        <v>5</v>
      </c>
      <c r="I3" s="20">
        <v>4</v>
      </c>
      <c r="J3" s="19">
        <v>2</v>
      </c>
      <c r="K3" s="20">
        <v>4</v>
      </c>
      <c r="L3" s="19">
        <v>7</v>
      </c>
      <c r="M3" s="20">
        <v>13</v>
      </c>
      <c r="N3" s="29">
        <f aca="true" t="shared" si="0" ref="N3:O10">(D3+F3+H3+J3+L3)/5</f>
        <v>4.6</v>
      </c>
      <c r="O3" s="73">
        <f t="shared" si="0"/>
        <v>6</v>
      </c>
    </row>
    <row r="4" spans="1:15" ht="11.25">
      <c r="A4" s="75"/>
      <c r="B4" s="9"/>
      <c r="C4" s="20" t="s">
        <v>5</v>
      </c>
      <c r="D4" s="19">
        <v>0</v>
      </c>
      <c r="E4" s="20">
        <v>1</v>
      </c>
      <c r="F4" s="19">
        <v>0</v>
      </c>
      <c r="G4" s="20">
        <v>0</v>
      </c>
      <c r="H4" s="19">
        <v>1</v>
      </c>
      <c r="I4" s="20">
        <v>1</v>
      </c>
      <c r="J4" s="19">
        <v>0</v>
      </c>
      <c r="K4" s="20">
        <v>2</v>
      </c>
      <c r="L4" s="19">
        <v>1</v>
      </c>
      <c r="M4" s="20">
        <v>1</v>
      </c>
      <c r="N4" s="29">
        <f t="shared" si="0"/>
        <v>0.4</v>
      </c>
      <c r="O4" s="73">
        <f t="shared" si="0"/>
        <v>1</v>
      </c>
    </row>
    <row r="5" spans="1:15" ht="11.25">
      <c r="A5" s="75"/>
      <c r="B5" s="9"/>
      <c r="C5" s="20" t="s">
        <v>6</v>
      </c>
      <c r="D5" s="19">
        <v>0</v>
      </c>
      <c r="E5" s="20">
        <v>1</v>
      </c>
      <c r="F5" s="19">
        <v>0</v>
      </c>
      <c r="G5" s="20">
        <v>0</v>
      </c>
      <c r="H5" s="19">
        <v>0</v>
      </c>
      <c r="I5" s="20">
        <v>0</v>
      </c>
      <c r="J5" s="19">
        <v>0</v>
      </c>
      <c r="K5" s="20">
        <v>0</v>
      </c>
      <c r="L5" s="19">
        <v>0</v>
      </c>
      <c r="M5" s="20">
        <v>0</v>
      </c>
      <c r="N5" s="29">
        <f t="shared" si="0"/>
        <v>0</v>
      </c>
      <c r="O5" s="73">
        <f t="shared" si="0"/>
        <v>0.2</v>
      </c>
    </row>
    <row r="6" spans="1:15" ht="11.25">
      <c r="A6" s="75"/>
      <c r="B6" s="9"/>
      <c r="C6" s="20" t="s">
        <v>7</v>
      </c>
      <c r="D6" s="19">
        <v>1</v>
      </c>
      <c r="E6" s="20">
        <v>1</v>
      </c>
      <c r="F6" s="19">
        <v>0</v>
      </c>
      <c r="G6" s="20">
        <v>0</v>
      </c>
      <c r="H6" s="19">
        <v>0</v>
      </c>
      <c r="I6" s="20">
        <v>0</v>
      </c>
      <c r="J6" s="19">
        <v>0</v>
      </c>
      <c r="K6" s="20">
        <v>0</v>
      </c>
      <c r="L6" s="19">
        <v>0</v>
      </c>
      <c r="M6" s="20">
        <v>0</v>
      </c>
      <c r="N6" s="29">
        <f t="shared" si="0"/>
        <v>0.2</v>
      </c>
      <c r="O6" s="73">
        <f t="shared" si="0"/>
        <v>0.2</v>
      </c>
    </row>
    <row r="7" spans="1:15" ht="11.25">
      <c r="A7" s="75"/>
      <c r="B7" s="9"/>
      <c r="C7" s="20" t="s">
        <v>8</v>
      </c>
      <c r="D7" s="19">
        <v>0</v>
      </c>
      <c r="E7" s="20">
        <v>0</v>
      </c>
      <c r="F7" s="19">
        <v>0</v>
      </c>
      <c r="G7" s="20">
        <v>0</v>
      </c>
      <c r="H7" s="19">
        <v>0</v>
      </c>
      <c r="I7" s="20">
        <v>0</v>
      </c>
      <c r="J7" s="19">
        <v>0</v>
      </c>
      <c r="K7" s="20">
        <v>0</v>
      </c>
      <c r="L7" s="19">
        <v>0</v>
      </c>
      <c r="M7" s="20">
        <v>0</v>
      </c>
      <c r="N7" s="29">
        <f t="shared" si="0"/>
        <v>0</v>
      </c>
      <c r="O7" s="73">
        <f t="shared" si="0"/>
        <v>0</v>
      </c>
    </row>
    <row r="8" spans="1:15" ht="11.25">
      <c r="A8" s="75"/>
      <c r="B8" s="9"/>
      <c r="C8" s="20" t="s">
        <v>9</v>
      </c>
      <c r="D8" s="19">
        <v>1</v>
      </c>
      <c r="E8" s="20">
        <v>1</v>
      </c>
      <c r="F8" s="19">
        <v>0</v>
      </c>
      <c r="G8" s="20">
        <v>3</v>
      </c>
      <c r="H8" s="19">
        <v>1</v>
      </c>
      <c r="I8" s="20">
        <v>1</v>
      </c>
      <c r="J8" s="19">
        <v>0</v>
      </c>
      <c r="K8" s="20">
        <v>0</v>
      </c>
      <c r="L8" s="19">
        <v>1</v>
      </c>
      <c r="M8" s="20">
        <v>1</v>
      </c>
      <c r="N8" s="29">
        <f t="shared" si="0"/>
        <v>0.6</v>
      </c>
      <c r="O8" s="73">
        <f t="shared" si="0"/>
        <v>1.2</v>
      </c>
    </row>
    <row r="9" spans="1:15" ht="11.25">
      <c r="A9" s="75"/>
      <c r="B9" s="9"/>
      <c r="C9" s="20" t="s">
        <v>22</v>
      </c>
      <c r="D9" s="19">
        <v>0</v>
      </c>
      <c r="E9" s="20"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29">
        <f t="shared" si="0"/>
        <v>0</v>
      </c>
      <c r="O9" s="73">
        <f t="shared" si="0"/>
        <v>0</v>
      </c>
    </row>
    <row r="10" spans="1:15" s="3" customFormat="1" ht="11.25">
      <c r="A10" s="10"/>
      <c r="B10" s="9"/>
      <c r="C10" s="22" t="s">
        <v>10</v>
      </c>
      <c r="D10" s="21">
        <f aca="true" t="shared" si="1" ref="D10:M10">SUM(D3:D9)</f>
        <v>4</v>
      </c>
      <c r="E10" s="22">
        <f t="shared" si="1"/>
        <v>5</v>
      </c>
      <c r="F10" s="21">
        <f t="shared" si="1"/>
        <v>7</v>
      </c>
      <c r="G10" s="22">
        <f t="shared" si="1"/>
        <v>11</v>
      </c>
      <c r="H10" s="21">
        <f t="shared" si="1"/>
        <v>7</v>
      </c>
      <c r="I10" s="22">
        <f t="shared" si="1"/>
        <v>6</v>
      </c>
      <c r="J10" s="21">
        <f t="shared" si="1"/>
        <v>2</v>
      </c>
      <c r="K10" s="22">
        <f t="shared" si="1"/>
        <v>6</v>
      </c>
      <c r="L10" s="21">
        <f t="shared" si="1"/>
        <v>9</v>
      </c>
      <c r="M10" s="22">
        <f t="shared" si="1"/>
        <v>15</v>
      </c>
      <c r="N10" s="30">
        <f t="shared" si="0"/>
        <v>5.8</v>
      </c>
      <c r="O10" s="74">
        <f t="shared" si="0"/>
        <v>8.6</v>
      </c>
    </row>
    <row r="11" spans="1:15" ht="11.25">
      <c r="A11" s="10"/>
      <c r="B11" s="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27"/>
      <c r="O11" s="62"/>
    </row>
    <row r="12" spans="1:15" ht="11.25">
      <c r="A12" s="75" t="s">
        <v>41</v>
      </c>
      <c r="B12" s="9">
        <v>1970</v>
      </c>
      <c r="C12" s="20" t="s">
        <v>4</v>
      </c>
      <c r="D12" s="19">
        <v>9</v>
      </c>
      <c r="E12" s="20">
        <v>4</v>
      </c>
      <c r="F12" s="19">
        <v>12</v>
      </c>
      <c r="G12" s="20">
        <v>8</v>
      </c>
      <c r="H12" s="19">
        <v>21</v>
      </c>
      <c r="I12" s="20">
        <v>10</v>
      </c>
      <c r="J12" s="19">
        <v>35</v>
      </c>
      <c r="K12" s="20">
        <v>16</v>
      </c>
      <c r="L12" s="19">
        <v>36</v>
      </c>
      <c r="M12" s="20">
        <v>23</v>
      </c>
      <c r="N12" s="29">
        <f aca="true" t="shared" si="2" ref="N12:O19">(D12+F12+H12+J12+L12)/5</f>
        <v>22.6</v>
      </c>
      <c r="O12" s="73">
        <f t="shared" si="2"/>
        <v>12.2</v>
      </c>
    </row>
    <row r="13" spans="1:15" ht="11.25">
      <c r="A13" s="75"/>
      <c r="B13" s="9"/>
      <c r="C13" s="20" t="s">
        <v>5</v>
      </c>
      <c r="D13" s="19">
        <v>0</v>
      </c>
      <c r="E13" s="20">
        <v>2</v>
      </c>
      <c r="F13" s="19">
        <v>0</v>
      </c>
      <c r="G13" s="20">
        <v>2</v>
      </c>
      <c r="H13" s="19">
        <v>1</v>
      </c>
      <c r="I13" s="20">
        <v>0</v>
      </c>
      <c r="J13" s="19">
        <v>6</v>
      </c>
      <c r="K13" s="20">
        <v>0</v>
      </c>
      <c r="L13" s="19">
        <v>1</v>
      </c>
      <c r="M13" s="20">
        <v>4</v>
      </c>
      <c r="N13" s="29">
        <f t="shared" si="2"/>
        <v>1.6</v>
      </c>
      <c r="O13" s="73">
        <f t="shared" si="2"/>
        <v>1.6</v>
      </c>
    </row>
    <row r="14" spans="1:15" ht="11.25">
      <c r="A14" s="75"/>
      <c r="B14" s="9"/>
      <c r="C14" s="20" t="s">
        <v>6</v>
      </c>
      <c r="D14" s="19">
        <v>1</v>
      </c>
      <c r="E14" s="20">
        <v>0</v>
      </c>
      <c r="F14" s="19">
        <v>0</v>
      </c>
      <c r="G14" s="20">
        <v>0</v>
      </c>
      <c r="H14" s="19">
        <v>0</v>
      </c>
      <c r="I14" s="20">
        <v>2</v>
      </c>
      <c r="J14" s="19">
        <v>0</v>
      </c>
      <c r="K14" s="20">
        <v>1</v>
      </c>
      <c r="L14" s="19">
        <v>1</v>
      </c>
      <c r="M14" s="20">
        <v>1</v>
      </c>
      <c r="N14" s="29">
        <f t="shared" si="2"/>
        <v>0.4</v>
      </c>
      <c r="O14" s="73">
        <f t="shared" si="2"/>
        <v>0.8</v>
      </c>
    </row>
    <row r="15" spans="1:15" ht="11.25">
      <c r="A15" s="75"/>
      <c r="B15" s="9"/>
      <c r="C15" s="20" t="s">
        <v>7</v>
      </c>
      <c r="D15" s="19">
        <v>1</v>
      </c>
      <c r="E15" s="20">
        <v>0</v>
      </c>
      <c r="F15" s="19">
        <v>1</v>
      </c>
      <c r="G15" s="20">
        <v>0</v>
      </c>
      <c r="H15" s="19">
        <v>1</v>
      </c>
      <c r="I15" s="20">
        <v>2</v>
      </c>
      <c r="J15" s="19">
        <v>2</v>
      </c>
      <c r="K15" s="20">
        <v>0</v>
      </c>
      <c r="L15" s="19">
        <v>1</v>
      </c>
      <c r="M15" s="20">
        <v>1</v>
      </c>
      <c r="N15" s="29">
        <f t="shared" si="2"/>
        <v>1.2</v>
      </c>
      <c r="O15" s="73">
        <f t="shared" si="2"/>
        <v>0.6</v>
      </c>
    </row>
    <row r="16" spans="1:15" ht="11.25">
      <c r="A16" s="75"/>
      <c r="B16" s="9"/>
      <c r="C16" s="20" t="s">
        <v>8</v>
      </c>
      <c r="D16" s="19">
        <v>0</v>
      </c>
      <c r="E16" s="20">
        <v>0</v>
      </c>
      <c r="F16" s="19">
        <v>1</v>
      </c>
      <c r="G16" s="20">
        <v>1</v>
      </c>
      <c r="H16" s="19">
        <v>0</v>
      </c>
      <c r="I16" s="20">
        <v>0</v>
      </c>
      <c r="J16" s="19">
        <v>0</v>
      </c>
      <c r="K16" s="20">
        <v>0</v>
      </c>
      <c r="L16" s="19">
        <v>0</v>
      </c>
      <c r="M16" s="20">
        <v>1</v>
      </c>
      <c r="N16" s="29">
        <f t="shared" si="2"/>
        <v>0.2</v>
      </c>
      <c r="O16" s="73">
        <f t="shared" si="2"/>
        <v>0.4</v>
      </c>
    </row>
    <row r="17" spans="1:15" ht="11.25">
      <c r="A17" s="75"/>
      <c r="B17" s="9"/>
      <c r="C17" s="20" t="s">
        <v>9</v>
      </c>
      <c r="D17" s="19">
        <v>1</v>
      </c>
      <c r="E17" s="20">
        <v>1</v>
      </c>
      <c r="F17" s="19">
        <v>1</v>
      </c>
      <c r="G17" s="20">
        <v>1</v>
      </c>
      <c r="H17" s="19">
        <v>0</v>
      </c>
      <c r="I17" s="20">
        <v>1</v>
      </c>
      <c r="J17" s="19">
        <v>2</v>
      </c>
      <c r="K17" s="20">
        <v>2</v>
      </c>
      <c r="L17" s="19">
        <v>4</v>
      </c>
      <c r="M17" s="20">
        <v>2</v>
      </c>
      <c r="N17" s="29">
        <f t="shared" si="2"/>
        <v>1.6</v>
      </c>
      <c r="O17" s="73">
        <f t="shared" si="2"/>
        <v>1.4</v>
      </c>
    </row>
    <row r="18" spans="1:15" ht="11.25">
      <c r="A18" s="75"/>
      <c r="B18" s="9"/>
      <c r="C18" s="20" t="s">
        <v>22</v>
      </c>
      <c r="D18" s="19">
        <v>1</v>
      </c>
      <c r="E18" s="20">
        <v>0</v>
      </c>
      <c r="F18" s="19">
        <v>0</v>
      </c>
      <c r="G18" s="20">
        <v>0</v>
      </c>
      <c r="H18" s="19">
        <v>0</v>
      </c>
      <c r="I18" s="20">
        <v>0</v>
      </c>
      <c r="J18" s="19">
        <v>1</v>
      </c>
      <c r="K18" s="20">
        <v>1</v>
      </c>
      <c r="L18" s="19">
        <v>1</v>
      </c>
      <c r="M18" s="20">
        <v>0</v>
      </c>
      <c r="N18" s="29">
        <f t="shared" si="2"/>
        <v>0.6</v>
      </c>
      <c r="O18" s="73">
        <f t="shared" si="2"/>
        <v>0.2</v>
      </c>
    </row>
    <row r="19" spans="1:15" s="3" customFormat="1" ht="11.25">
      <c r="A19" s="75"/>
      <c r="B19" s="9"/>
      <c r="C19" s="22" t="s">
        <v>10</v>
      </c>
      <c r="D19" s="21">
        <f aca="true" t="shared" si="3" ref="D19:M19">SUM(D12:D18)</f>
        <v>13</v>
      </c>
      <c r="E19" s="22">
        <f t="shared" si="3"/>
        <v>7</v>
      </c>
      <c r="F19" s="21">
        <f t="shared" si="3"/>
        <v>15</v>
      </c>
      <c r="G19" s="22">
        <f t="shared" si="3"/>
        <v>12</v>
      </c>
      <c r="H19" s="21">
        <f t="shared" si="3"/>
        <v>23</v>
      </c>
      <c r="I19" s="22">
        <f t="shared" si="3"/>
        <v>15</v>
      </c>
      <c r="J19" s="21">
        <f t="shared" si="3"/>
        <v>46</v>
      </c>
      <c r="K19" s="22">
        <f t="shared" si="3"/>
        <v>20</v>
      </c>
      <c r="L19" s="21">
        <f t="shared" si="3"/>
        <v>44</v>
      </c>
      <c r="M19" s="22">
        <f t="shared" si="3"/>
        <v>32</v>
      </c>
      <c r="N19" s="30">
        <f t="shared" si="2"/>
        <v>28.2</v>
      </c>
      <c r="O19" s="74">
        <f t="shared" si="2"/>
        <v>17.2</v>
      </c>
    </row>
    <row r="20" spans="1:15" ht="11.25">
      <c r="A20" s="75"/>
      <c r="B20" s="9"/>
      <c r="C20" s="20"/>
      <c r="D20" s="19"/>
      <c r="E20" s="20"/>
      <c r="F20" s="19"/>
      <c r="G20" s="20"/>
      <c r="H20" s="19"/>
      <c r="I20" s="20"/>
      <c r="J20" s="19"/>
      <c r="K20" s="20"/>
      <c r="L20" s="19"/>
      <c r="M20" s="20"/>
      <c r="N20" s="27"/>
      <c r="O20" s="62"/>
    </row>
    <row r="21" spans="1:15" ht="22.5">
      <c r="A21" s="75" t="s">
        <v>228</v>
      </c>
      <c r="B21" s="9">
        <v>2010</v>
      </c>
      <c r="C21" s="20" t="s">
        <v>4</v>
      </c>
      <c r="D21" s="219"/>
      <c r="E21" s="220"/>
      <c r="F21" s="219"/>
      <c r="G21" s="220"/>
      <c r="H21" s="219"/>
      <c r="I21" s="220"/>
      <c r="J21" s="219"/>
      <c r="K21" s="220"/>
      <c r="L21" s="19">
        <v>1</v>
      </c>
      <c r="M21" s="20">
        <v>1</v>
      </c>
      <c r="N21" s="221" t="s">
        <v>213</v>
      </c>
      <c r="O21" s="221" t="s">
        <v>213</v>
      </c>
    </row>
    <row r="22" spans="1:15" ht="11.25">
      <c r="A22" s="75"/>
      <c r="B22" s="9"/>
      <c r="C22" s="20" t="s">
        <v>5</v>
      </c>
      <c r="D22" s="219"/>
      <c r="E22" s="220"/>
      <c r="F22" s="219"/>
      <c r="G22" s="220"/>
      <c r="H22" s="219"/>
      <c r="I22" s="220"/>
      <c r="J22" s="219"/>
      <c r="K22" s="220"/>
      <c r="L22" s="19">
        <v>0</v>
      </c>
      <c r="M22" s="20">
        <v>0</v>
      </c>
      <c r="N22" s="221" t="s">
        <v>213</v>
      </c>
      <c r="O22" s="221" t="s">
        <v>213</v>
      </c>
    </row>
    <row r="23" spans="1:15" ht="11.25">
      <c r="A23" s="75"/>
      <c r="B23" s="9"/>
      <c r="C23" s="20" t="s">
        <v>6</v>
      </c>
      <c r="D23" s="219"/>
      <c r="E23" s="220"/>
      <c r="F23" s="219"/>
      <c r="G23" s="220"/>
      <c r="H23" s="219"/>
      <c r="I23" s="220"/>
      <c r="J23" s="219"/>
      <c r="K23" s="220"/>
      <c r="L23" s="19">
        <v>0</v>
      </c>
      <c r="M23" s="20">
        <v>0</v>
      </c>
      <c r="N23" s="221" t="s">
        <v>213</v>
      </c>
      <c r="O23" s="221" t="s">
        <v>213</v>
      </c>
    </row>
    <row r="24" spans="1:15" ht="11.25">
      <c r="A24" s="75"/>
      <c r="B24" s="9"/>
      <c r="C24" s="20" t="s">
        <v>7</v>
      </c>
      <c r="D24" s="219"/>
      <c r="E24" s="220"/>
      <c r="F24" s="219"/>
      <c r="G24" s="220"/>
      <c r="H24" s="219"/>
      <c r="I24" s="220"/>
      <c r="J24" s="219"/>
      <c r="K24" s="220"/>
      <c r="L24" s="19">
        <v>0</v>
      </c>
      <c r="M24" s="20">
        <v>0</v>
      </c>
      <c r="N24" s="221" t="s">
        <v>213</v>
      </c>
      <c r="O24" s="221" t="s">
        <v>213</v>
      </c>
    </row>
    <row r="25" spans="1:15" ht="11.25">
      <c r="A25" s="75"/>
      <c r="B25" s="9"/>
      <c r="C25" s="20" t="s">
        <v>8</v>
      </c>
      <c r="D25" s="219"/>
      <c r="E25" s="220"/>
      <c r="F25" s="219"/>
      <c r="G25" s="220"/>
      <c r="H25" s="219"/>
      <c r="I25" s="220"/>
      <c r="J25" s="219"/>
      <c r="K25" s="220"/>
      <c r="L25" s="19">
        <v>0</v>
      </c>
      <c r="M25" s="20">
        <v>0</v>
      </c>
      <c r="N25" s="221" t="s">
        <v>213</v>
      </c>
      <c r="O25" s="221" t="s">
        <v>213</v>
      </c>
    </row>
    <row r="26" spans="1:15" ht="11.25">
      <c r="A26" s="75"/>
      <c r="B26" s="9"/>
      <c r="C26" s="20" t="s">
        <v>9</v>
      </c>
      <c r="D26" s="219"/>
      <c r="E26" s="220"/>
      <c r="F26" s="219"/>
      <c r="G26" s="220"/>
      <c r="H26" s="219"/>
      <c r="I26" s="220"/>
      <c r="J26" s="219"/>
      <c r="K26" s="220"/>
      <c r="L26" s="19">
        <v>0</v>
      </c>
      <c r="M26" s="20">
        <v>0</v>
      </c>
      <c r="N26" s="221" t="s">
        <v>213</v>
      </c>
      <c r="O26" s="221" t="s">
        <v>213</v>
      </c>
    </row>
    <row r="27" spans="1:15" ht="11.25">
      <c r="A27" s="75"/>
      <c r="B27" s="9"/>
      <c r="C27" s="20" t="s">
        <v>22</v>
      </c>
      <c r="D27" s="219"/>
      <c r="E27" s="220"/>
      <c r="F27" s="219"/>
      <c r="G27" s="220"/>
      <c r="H27" s="219"/>
      <c r="I27" s="220"/>
      <c r="J27" s="219"/>
      <c r="K27" s="220"/>
      <c r="L27" s="19">
        <v>0</v>
      </c>
      <c r="M27" s="20">
        <v>0</v>
      </c>
      <c r="N27" s="221" t="s">
        <v>213</v>
      </c>
      <c r="O27" s="221" t="s">
        <v>213</v>
      </c>
    </row>
    <row r="28" spans="1:15" s="3" customFormat="1" ht="11.25">
      <c r="A28" s="75"/>
      <c r="B28" s="9"/>
      <c r="C28" s="22" t="s">
        <v>10</v>
      </c>
      <c r="D28" s="21">
        <f aca="true" t="shared" si="4" ref="D28:M28">SUM(D21:D27)</f>
        <v>0</v>
      </c>
      <c r="E28" s="22">
        <f t="shared" si="4"/>
        <v>0</v>
      </c>
      <c r="F28" s="21">
        <f t="shared" si="4"/>
        <v>0</v>
      </c>
      <c r="G28" s="22">
        <f t="shared" si="4"/>
        <v>0</v>
      </c>
      <c r="H28" s="21">
        <f t="shared" si="4"/>
        <v>0</v>
      </c>
      <c r="I28" s="22">
        <f t="shared" si="4"/>
        <v>0</v>
      </c>
      <c r="J28" s="21">
        <f t="shared" si="4"/>
        <v>0</v>
      </c>
      <c r="K28" s="22">
        <f t="shared" si="4"/>
        <v>0</v>
      </c>
      <c r="L28" s="21">
        <f t="shared" si="4"/>
        <v>1</v>
      </c>
      <c r="M28" s="22">
        <f t="shared" si="4"/>
        <v>1</v>
      </c>
      <c r="N28" s="222" t="s">
        <v>213</v>
      </c>
      <c r="O28" s="222" t="s">
        <v>213</v>
      </c>
    </row>
    <row r="29" spans="1:15" ht="11.25">
      <c r="A29" s="75"/>
      <c r="B29" s="9"/>
      <c r="C29" s="20"/>
      <c r="D29" s="19"/>
      <c r="E29" s="20"/>
      <c r="F29" s="19"/>
      <c r="G29" s="20"/>
      <c r="H29" s="19"/>
      <c r="I29" s="20"/>
      <c r="J29" s="19"/>
      <c r="K29" s="20"/>
      <c r="L29" s="19"/>
      <c r="M29" s="20"/>
      <c r="N29" s="27"/>
      <c r="O29" s="62"/>
    </row>
    <row r="30" spans="1:15" ht="22.5">
      <c r="A30" s="208" t="s">
        <v>226</v>
      </c>
      <c r="B30" s="9">
        <v>2001</v>
      </c>
      <c r="C30" s="20" t="s">
        <v>4</v>
      </c>
      <c r="D30" s="19">
        <v>5</v>
      </c>
      <c r="E30" s="20">
        <v>4</v>
      </c>
      <c r="F30" s="19">
        <v>7</v>
      </c>
      <c r="G30" s="20">
        <v>1</v>
      </c>
      <c r="H30" s="19">
        <v>8</v>
      </c>
      <c r="I30" s="20">
        <v>1</v>
      </c>
      <c r="J30" s="19">
        <v>5</v>
      </c>
      <c r="K30" s="20">
        <v>4</v>
      </c>
      <c r="L30" s="19">
        <v>7</v>
      </c>
      <c r="M30" s="20">
        <v>1</v>
      </c>
      <c r="N30" s="29">
        <f aca="true" t="shared" si="5" ref="N30:O37">(D30+F30+H30+J30+L30)/5</f>
        <v>6.4</v>
      </c>
      <c r="O30" s="73">
        <f t="shared" si="5"/>
        <v>2.2</v>
      </c>
    </row>
    <row r="31" spans="1:15" ht="11.25">
      <c r="A31" s="75"/>
      <c r="B31" s="9"/>
      <c r="C31" s="20" t="s">
        <v>5</v>
      </c>
      <c r="D31" s="19">
        <v>1</v>
      </c>
      <c r="E31" s="20">
        <v>3</v>
      </c>
      <c r="F31" s="19">
        <v>2</v>
      </c>
      <c r="G31" s="20">
        <v>2</v>
      </c>
      <c r="H31" s="19">
        <v>0</v>
      </c>
      <c r="I31" s="20">
        <v>1</v>
      </c>
      <c r="J31" s="19">
        <v>0</v>
      </c>
      <c r="K31" s="20">
        <v>0</v>
      </c>
      <c r="L31" s="19">
        <v>1</v>
      </c>
      <c r="M31" s="20">
        <v>0</v>
      </c>
      <c r="N31" s="29">
        <f t="shared" si="5"/>
        <v>0.8</v>
      </c>
      <c r="O31" s="73">
        <f t="shared" si="5"/>
        <v>1.2</v>
      </c>
    </row>
    <row r="32" spans="1:15" ht="11.25">
      <c r="A32" s="75"/>
      <c r="B32" s="9"/>
      <c r="C32" s="20" t="s">
        <v>6</v>
      </c>
      <c r="D32" s="19">
        <v>0</v>
      </c>
      <c r="E32" s="20">
        <v>0</v>
      </c>
      <c r="F32" s="19">
        <v>0</v>
      </c>
      <c r="G32" s="20">
        <v>0</v>
      </c>
      <c r="H32" s="19">
        <v>0</v>
      </c>
      <c r="I32" s="20">
        <v>0</v>
      </c>
      <c r="J32" s="19">
        <v>1</v>
      </c>
      <c r="K32" s="20">
        <v>0</v>
      </c>
      <c r="L32" s="19">
        <v>0</v>
      </c>
      <c r="M32" s="20">
        <v>0</v>
      </c>
      <c r="N32" s="29">
        <f t="shared" si="5"/>
        <v>0.2</v>
      </c>
      <c r="O32" s="73">
        <f t="shared" si="5"/>
        <v>0</v>
      </c>
    </row>
    <row r="33" spans="1:15" ht="11.25">
      <c r="A33" s="75"/>
      <c r="B33" s="9"/>
      <c r="C33" s="20" t="s">
        <v>7</v>
      </c>
      <c r="D33" s="19">
        <v>0</v>
      </c>
      <c r="E33" s="20">
        <v>0</v>
      </c>
      <c r="F33" s="19">
        <v>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1</v>
      </c>
      <c r="M33" s="20">
        <v>0</v>
      </c>
      <c r="N33" s="29">
        <f t="shared" si="5"/>
        <v>0.2</v>
      </c>
      <c r="O33" s="73">
        <f t="shared" si="5"/>
        <v>0</v>
      </c>
    </row>
    <row r="34" spans="1:15" ht="11.25">
      <c r="A34" s="75"/>
      <c r="B34" s="9"/>
      <c r="C34" s="20" t="s">
        <v>8</v>
      </c>
      <c r="D34" s="19">
        <v>0</v>
      </c>
      <c r="E34" s="20">
        <v>0</v>
      </c>
      <c r="F34" s="19">
        <v>1</v>
      </c>
      <c r="G34" s="20">
        <v>0</v>
      </c>
      <c r="H34" s="19">
        <v>0</v>
      </c>
      <c r="I34" s="20">
        <v>0</v>
      </c>
      <c r="J34" s="19">
        <v>0</v>
      </c>
      <c r="K34" s="20">
        <v>1</v>
      </c>
      <c r="L34" s="19">
        <v>1</v>
      </c>
      <c r="M34" s="20">
        <v>0</v>
      </c>
      <c r="N34" s="29">
        <f t="shared" si="5"/>
        <v>0.4</v>
      </c>
      <c r="O34" s="73">
        <f t="shared" si="5"/>
        <v>0.2</v>
      </c>
    </row>
    <row r="35" spans="1:15" ht="11.25">
      <c r="A35" s="75"/>
      <c r="B35" s="9"/>
      <c r="C35" s="20" t="s">
        <v>9</v>
      </c>
      <c r="D35" s="19">
        <v>1</v>
      </c>
      <c r="E35" s="20">
        <v>1</v>
      </c>
      <c r="F35" s="19">
        <v>1</v>
      </c>
      <c r="G35" s="20">
        <v>0</v>
      </c>
      <c r="H35" s="19">
        <v>3</v>
      </c>
      <c r="I35" s="20">
        <v>0</v>
      </c>
      <c r="J35" s="19">
        <v>0</v>
      </c>
      <c r="K35" s="20">
        <v>0</v>
      </c>
      <c r="L35" s="19">
        <v>0</v>
      </c>
      <c r="M35" s="20">
        <v>1</v>
      </c>
      <c r="N35" s="29">
        <f t="shared" si="5"/>
        <v>1</v>
      </c>
      <c r="O35" s="73">
        <f t="shared" si="5"/>
        <v>0.4</v>
      </c>
    </row>
    <row r="36" spans="1:15" ht="11.25">
      <c r="A36" s="75"/>
      <c r="B36" s="9"/>
      <c r="C36" s="20" t="s">
        <v>22</v>
      </c>
      <c r="D36" s="19">
        <v>0</v>
      </c>
      <c r="E36" s="20"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29">
        <f t="shared" si="5"/>
        <v>0</v>
      </c>
      <c r="O36" s="73">
        <f t="shared" si="5"/>
        <v>0</v>
      </c>
    </row>
    <row r="37" spans="1:15" s="3" customFormat="1" ht="11.25">
      <c r="A37" s="75"/>
      <c r="B37" s="9"/>
      <c r="C37" s="22" t="s">
        <v>10</v>
      </c>
      <c r="D37" s="21">
        <f aca="true" t="shared" si="6" ref="D37:M37">SUM(D30:D36)</f>
        <v>7</v>
      </c>
      <c r="E37" s="22">
        <f t="shared" si="6"/>
        <v>8</v>
      </c>
      <c r="F37" s="21">
        <f t="shared" si="6"/>
        <v>11</v>
      </c>
      <c r="G37" s="22">
        <f t="shared" si="6"/>
        <v>3</v>
      </c>
      <c r="H37" s="21">
        <f t="shared" si="6"/>
        <v>11</v>
      </c>
      <c r="I37" s="22">
        <f t="shared" si="6"/>
        <v>2</v>
      </c>
      <c r="J37" s="21">
        <f t="shared" si="6"/>
        <v>6</v>
      </c>
      <c r="K37" s="22">
        <f t="shared" si="6"/>
        <v>5</v>
      </c>
      <c r="L37" s="21">
        <f t="shared" si="6"/>
        <v>10</v>
      </c>
      <c r="M37" s="22">
        <f t="shared" si="6"/>
        <v>2</v>
      </c>
      <c r="N37" s="30">
        <f t="shared" si="5"/>
        <v>9</v>
      </c>
      <c r="O37" s="74">
        <f t="shared" si="5"/>
        <v>4</v>
      </c>
    </row>
    <row r="38" spans="1:15" ht="11.25">
      <c r="A38" s="75"/>
      <c r="B38" s="9"/>
      <c r="C38" s="20"/>
      <c r="D38" s="19"/>
      <c r="E38" s="20"/>
      <c r="F38" s="19"/>
      <c r="G38" s="20"/>
      <c r="H38" s="19"/>
      <c r="I38" s="20"/>
      <c r="J38" s="19"/>
      <c r="K38" s="20"/>
      <c r="L38" s="19"/>
      <c r="M38" s="20"/>
      <c r="N38" s="27"/>
      <c r="O38" s="62"/>
    </row>
    <row r="39" spans="1:15" ht="22.5">
      <c r="A39" s="75" t="s">
        <v>46</v>
      </c>
      <c r="B39" s="9"/>
      <c r="C39" s="20" t="s">
        <v>4</v>
      </c>
      <c r="D39" s="19">
        <v>27</v>
      </c>
      <c r="E39" s="20">
        <v>4</v>
      </c>
      <c r="F39" s="19">
        <v>17</v>
      </c>
      <c r="G39" s="20">
        <v>3</v>
      </c>
      <c r="H39" s="19">
        <v>7</v>
      </c>
      <c r="I39" s="20">
        <v>1</v>
      </c>
      <c r="J39" s="19">
        <v>15</v>
      </c>
      <c r="K39" s="20">
        <v>1</v>
      </c>
      <c r="L39" s="19">
        <v>16</v>
      </c>
      <c r="M39" s="20">
        <v>2</v>
      </c>
      <c r="N39" s="29">
        <f aca="true" t="shared" si="7" ref="N39:O46">(D39+F39+H39+J39+L39)/5</f>
        <v>16.4</v>
      </c>
      <c r="O39" s="73">
        <f t="shared" si="7"/>
        <v>2.2</v>
      </c>
    </row>
    <row r="40" spans="1:15" ht="11.25">
      <c r="A40" s="75"/>
      <c r="B40" s="9"/>
      <c r="C40" s="20" t="s">
        <v>5</v>
      </c>
      <c r="D40" s="19">
        <v>2</v>
      </c>
      <c r="E40" s="20">
        <v>0</v>
      </c>
      <c r="F40" s="19">
        <v>0</v>
      </c>
      <c r="G40" s="20">
        <v>0</v>
      </c>
      <c r="H40" s="19">
        <v>2</v>
      </c>
      <c r="I40" s="20">
        <v>0</v>
      </c>
      <c r="J40" s="19">
        <v>0</v>
      </c>
      <c r="K40" s="20">
        <v>1</v>
      </c>
      <c r="L40" s="19">
        <v>1</v>
      </c>
      <c r="M40" s="20">
        <v>0</v>
      </c>
      <c r="N40" s="29">
        <f t="shared" si="7"/>
        <v>1</v>
      </c>
      <c r="O40" s="73">
        <f t="shared" si="7"/>
        <v>0.2</v>
      </c>
    </row>
    <row r="41" spans="1:15" ht="11.25">
      <c r="A41" s="75"/>
      <c r="B41" s="9"/>
      <c r="C41" s="20" t="s">
        <v>6</v>
      </c>
      <c r="D41" s="19">
        <v>0</v>
      </c>
      <c r="E41" s="20">
        <v>0</v>
      </c>
      <c r="F41" s="19">
        <v>0</v>
      </c>
      <c r="G41" s="20">
        <v>0</v>
      </c>
      <c r="H41" s="19">
        <v>0</v>
      </c>
      <c r="I41" s="20">
        <v>0</v>
      </c>
      <c r="J41" s="19">
        <v>1</v>
      </c>
      <c r="K41" s="20">
        <v>0</v>
      </c>
      <c r="L41" s="19">
        <v>0</v>
      </c>
      <c r="M41" s="20">
        <v>0</v>
      </c>
      <c r="N41" s="29">
        <f t="shared" si="7"/>
        <v>0.2</v>
      </c>
      <c r="O41" s="73">
        <f t="shared" si="7"/>
        <v>0</v>
      </c>
    </row>
    <row r="42" spans="1:15" ht="11.25">
      <c r="A42" s="75"/>
      <c r="B42" s="9"/>
      <c r="C42" s="20" t="s">
        <v>7</v>
      </c>
      <c r="D42" s="19">
        <v>1</v>
      </c>
      <c r="E42" s="20">
        <v>0</v>
      </c>
      <c r="F42" s="19">
        <v>0</v>
      </c>
      <c r="G42" s="20">
        <v>0</v>
      </c>
      <c r="H42" s="19">
        <v>1</v>
      </c>
      <c r="I42" s="20">
        <v>0</v>
      </c>
      <c r="J42" s="19">
        <v>2</v>
      </c>
      <c r="K42" s="20">
        <v>0</v>
      </c>
      <c r="L42" s="19">
        <v>0</v>
      </c>
      <c r="M42" s="20">
        <v>0</v>
      </c>
      <c r="N42" s="29">
        <f t="shared" si="7"/>
        <v>0.8</v>
      </c>
      <c r="O42" s="73">
        <f t="shared" si="7"/>
        <v>0</v>
      </c>
    </row>
    <row r="43" spans="1:15" ht="11.25">
      <c r="A43" s="75"/>
      <c r="B43" s="9"/>
      <c r="C43" s="20" t="s">
        <v>8</v>
      </c>
      <c r="D43" s="19">
        <v>0</v>
      </c>
      <c r="E43" s="20">
        <v>0</v>
      </c>
      <c r="F43" s="19">
        <v>0</v>
      </c>
      <c r="G43" s="20">
        <v>0</v>
      </c>
      <c r="H43" s="19">
        <v>0</v>
      </c>
      <c r="I43" s="20">
        <v>1</v>
      </c>
      <c r="J43" s="19">
        <v>0</v>
      </c>
      <c r="K43" s="20">
        <v>0</v>
      </c>
      <c r="L43" s="19">
        <v>0</v>
      </c>
      <c r="M43" s="20">
        <v>0</v>
      </c>
      <c r="N43" s="29">
        <f t="shared" si="7"/>
        <v>0</v>
      </c>
      <c r="O43" s="73">
        <f t="shared" si="7"/>
        <v>0.2</v>
      </c>
    </row>
    <row r="44" spans="1:15" ht="11.25">
      <c r="A44" s="75"/>
      <c r="B44" s="9"/>
      <c r="C44" s="20" t="s">
        <v>9</v>
      </c>
      <c r="D44" s="19">
        <v>3</v>
      </c>
      <c r="E44" s="20">
        <v>1</v>
      </c>
      <c r="F44" s="19">
        <v>0</v>
      </c>
      <c r="G44" s="20">
        <v>0</v>
      </c>
      <c r="H44" s="19">
        <v>2</v>
      </c>
      <c r="I44" s="20">
        <v>0</v>
      </c>
      <c r="J44" s="19">
        <v>0</v>
      </c>
      <c r="K44" s="20">
        <v>0</v>
      </c>
      <c r="L44" s="19">
        <v>3</v>
      </c>
      <c r="M44" s="20">
        <v>1</v>
      </c>
      <c r="N44" s="29">
        <f t="shared" si="7"/>
        <v>1.6</v>
      </c>
      <c r="O44" s="73">
        <f t="shared" si="7"/>
        <v>0.4</v>
      </c>
    </row>
    <row r="45" spans="1:15" ht="11.25">
      <c r="A45" s="75"/>
      <c r="B45" s="9"/>
      <c r="C45" s="20" t="s">
        <v>22</v>
      </c>
      <c r="D45" s="19">
        <v>0</v>
      </c>
      <c r="E45" s="20">
        <v>0</v>
      </c>
      <c r="F45" s="19">
        <v>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29">
        <f t="shared" si="7"/>
        <v>0</v>
      </c>
      <c r="O45" s="73">
        <f t="shared" si="7"/>
        <v>0</v>
      </c>
    </row>
    <row r="46" spans="1:15" s="3" customFormat="1" ht="11.25">
      <c r="A46" s="75"/>
      <c r="B46" s="9"/>
      <c r="C46" s="22" t="s">
        <v>10</v>
      </c>
      <c r="D46" s="21">
        <f aca="true" t="shared" si="8" ref="D46:M46">SUM(D39:D45)</f>
        <v>33</v>
      </c>
      <c r="E46" s="22">
        <f t="shared" si="8"/>
        <v>5</v>
      </c>
      <c r="F46" s="21">
        <f t="shared" si="8"/>
        <v>17</v>
      </c>
      <c r="G46" s="22">
        <f t="shared" si="8"/>
        <v>3</v>
      </c>
      <c r="H46" s="21">
        <f t="shared" si="8"/>
        <v>12</v>
      </c>
      <c r="I46" s="22">
        <f t="shared" si="8"/>
        <v>2</v>
      </c>
      <c r="J46" s="21">
        <f t="shared" si="8"/>
        <v>18</v>
      </c>
      <c r="K46" s="22">
        <f t="shared" si="8"/>
        <v>2</v>
      </c>
      <c r="L46" s="21">
        <f t="shared" si="8"/>
        <v>20</v>
      </c>
      <c r="M46" s="22">
        <f t="shared" si="8"/>
        <v>3</v>
      </c>
      <c r="N46" s="30">
        <f t="shared" si="7"/>
        <v>20</v>
      </c>
      <c r="O46" s="74">
        <f t="shared" si="7"/>
        <v>3</v>
      </c>
    </row>
    <row r="47" spans="1:15" ht="11.25">
      <c r="A47" s="75"/>
      <c r="B47" s="9"/>
      <c r="C47" s="20"/>
      <c r="D47" s="19"/>
      <c r="E47" s="20"/>
      <c r="F47" s="19"/>
      <c r="G47" s="20"/>
      <c r="H47" s="19"/>
      <c r="I47" s="20"/>
      <c r="J47" s="19"/>
      <c r="K47" s="20"/>
      <c r="L47" s="19"/>
      <c r="M47" s="20"/>
      <c r="N47" s="27"/>
      <c r="O47" s="62"/>
    </row>
    <row r="48" spans="1:15" ht="22.5">
      <c r="A48" s="76" t="s">
        <v>52</v>
      </c>
      <c r="B48" s="9">
        <v>1963</v>
      </c>
      <c r="C48" s="20" t="s">
        <v>4</v>
      </c>
      <c r="D48" s="19">
        <v>2</v>
      </c>
      <c r="E48" s="20">
        <v>1</v>
      </c>
      <c r="F48" s="19">
        <v>3</v>
      </c>
      <c r="G48" s="20">
        <v>0</v>
      </c>
      <c r="H48" s="19">
        <v>1</v>
      </c>
      <c r="I48" s="20">
        <v>1</v>
      </c>
      <c r="J48" s="19">
        <v>0</v>
      </c>
      <c r="K48" s="20">
        <v>0</v>
      </c>
      <c r="L48" s="19">
        <v>2</v>
      </c>
      <c r="M48" s="20">
        <v>1</v>
      </c>
      <c r="N48" s="29">
        <f aca="true" t="shared" si="9" ref="N48:O55">(D48+F48+H48+J48+L48)/5</f>
        <v>1.6</v>
      </c>
      <c r="O48" s="73">
        <f t="shared" si="9"/>
        <v>0.6</v>
      </c>
    </row>
    <row r="49" spans="1:15" ht="11.25">
      <c r="A49" s="75"/>
      <c r="B49" s="9"/>
      <c r="C49" s="20" t="s">
        <v>5</v>
      </c>
      <c r="D49" s="19">
        <v>0</v>
      </c>
      <c r="E49" s="20">
        <v>0</v>
      </c>
      <c r="F49" s="19">
        <v>0</v>
      </c>
      <c r="G49" s="20">
        <v>0</v>
      </c>
      <c r="H49" s="19">
        <v>1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29">
        <f t="shared" si="9"/>
        <v>0.2</v>
      </c>
      <c r="O49" s="73">
        <f t="shared" si="9"/>
        <v>0</v>
      </c>
    </row>
    <row r="50" spans="1:15" ht="11.25">
      <c r="A50" s="75"/>
      <c r="B50" s="9"/>
      <c r="C50" s="20" t="s">
        <v>6</v>
      </c>
      <c r="D50" s="19">
        <v>0</v>
      </c>
      <c r="E50" s="20"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29">
        <f t="shared" si="9"/>
        <v>0</v>
      </c>
      <c r="O50" s="73">
        <f t="shared" si="9"/>
        <v>0</v>
      </c>
    </row>
    <row r="51" spans="1:15" ht="11.25">
      <c r="A51" s="75"/>
      <c r="B51" s="9"/>
      <c r="C51" s="20" t="s">
        <v>7</v>
      </c>
      <c r="D51" s="19">
        <v>0</v>
      </c>
      <c r="E51" s="20">
        <v>0</v>
      </c>
      <c r="F51" s="19">
        <v>0</v>
      </c>
      <c r="G51" s="20">
        <v>0</v>
      </c>
      <c r="H51" s="19">
        <v>1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29">
        <f t="shared" si="9"/>
        <v>0.2</v>
      </c>
      <c r="O51" s="73">
        <f t="shared" si="9"/>
        <v>0</v>
      </c>
    </row>
    <row r="52" spans="1:15" ht="11.25">
      <c r="A52" s="75"/>
      <c r="B52" s="9"/>
      <c r="C52" s="20" t="s">
        <v>8</v>
      </c>
      <c r="D52" s="19">
        <v>0</v>
      </c>
      <c r="E52" s="20"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29">
        <f t="shared" si="9"/>
        <v>0</v>
      </c>
      <c r="O52" s="73">
        <f t="shared" si="9"/>
        <v>0</v>
      </c>
    </row>
    <row r="53" spans="1:15" ht="11.25">
      <c r="A53" s="75"/>
      <c r="B53" s="9"/>
      <c r="C53" s="20" t="s">
        <v>9</v>
      </c>
      <c r="D53" s="19">
        <v>2</v>
      </c>
      <c r="E53" s="20">
        <v>1</v>
      </c>
      <c r="F53" s="19">
        <v>2</v>
      </c>
      <c r="G53" s="20">
        <v>2</v>
      </c>
      <c r="H53" s="19">
        <v>4</v>
      </c>
      <c r="I53" s="20">
        <v>2</v>
      </c>
      <c r="J53" s="19">
        <v>0</v>
      </c>
      <c r="K53" s="20">
        <v>1</v>
      </c>
      <c r="L53" s="19">
        <v>0</v>
      </c>
      <c r="M53" s="20">
        <v>0</v>
      </c>
      <c r="N53" s="29">
        <f t="shared" si="9"/>
        <v>1.6</v>
      </c>
      <c r="O53" s="73">
        <f t="shared" si="9"/>
        <v>1.2</v>
      </c>
    </row>
    <row r="54" spans="1:15" ht="11.25">
      <c r="A54" s="75"/>
      <c r="B54" s="9"/>
      <c r="C54" s="20" t="s">
        <v>22</v>
      </c>
      <c r="D54" s="19">
        <v>0</v>
      </c>
      <c r="E54" s="20"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29">
        <f t="shared" si="9"/>
        <v>0</v>
      </c>
      <c r="O54" s="73">
        <f t="shared" si="9"/>
        <v>0</v>
      </c>
    </row>
    <row r="55" spans="1:15" s="3" customFormat="1" ht="11.25">
      <c r="A55" s="75"/>
      <c r="B55" s="9"/>
      <c r="C55" s="22" t="s">
        <v>10</v>
      </c>
      <c r="D55" s="21">
        <f aca="true" t="shared" si="10" ref="D55:M55">SUM(D48:D54)</f>
        <v>4</v>
      </c>
      <c r="E55" s="22">
        <f t="shared" si="10"/>
        <v>2</v>
      </c>
      <c r="F55" s="21">
        <f t="shared" si="10"/>
        <v>5</v>
      </c>
      <c r="G55" s="22">
        <f t="shared" si="10"/>
        <v>2</v>
      </c>
      <c r="H55" s="21">
        <f t="shared" si="10"/>
        <v>7</v>
      </c>
      <c r="I55" s="22">
        <f t="shared" si="10"/>
        <v>3</v>
      </c>
      <c r="J55" s="21">
        <f t="shared" si="10"/>
        <v>0</v>
      </c>
      <c r="K55" s="22">
        <f t="shared" si="10"/>
        <v>1</v>
      </c>
      <c r="L55" s="21">
        <f t="shared" si="10"/>
        <v>2</v>
      </c>
      <c r="M55" s="22">
        <f t="shared" si="10"/>
        <v>1</v>
      </c>
      <c r="N55" s="30">
        <f t="shared" si="9"/>
        <v>3.6</v>
      </c>
      <c r="O55" s="74">
        <f t="shared" si="9"/>
        <v>1.8</v>
      </c>
    </row>
    <row r="56" spans="1:15" ht="11.25">
      <c r="A56" s="75"/>
      <c r="B56" s="9"/>
      <c r="C56" s="20"/>
      <c r="D56" s="19"/>
      <c r="E56" s="20"/>
      <c r="F56" s="19"/>
      <c r="G56" s="20"/>
      <c r="H56" s="19"/>
      <c r="I56" s="20"/>
      <c r="J56" s="19"/>
      <c r="K56" s="20"/>
      <c r="L56" s="19"/>
      <c r="M56" s="20"/>
      <c r="N56" s="27"/>
      <c r="O56" s="62"/>
    </row>
    <row r="57" spans="1:15" ht="22.5">
      <c r="A57" s="75" t="s">
        <v>49</v>
      </c>
      <c r="B57" s="9">
        <v>1963</v>
      </c>
      <c r="C57" s="20" t="s">
        <v>4</v>
      </c>
      <c r="D57" s="19">
        <v>0</v>
      </c>
      <c r="E57" s="20">
        <v>0</v>
      </c>
      <c r="F57" s="19">
        <v>0</v>
      </c>
      <c r="G57" s="20">
        <v>0</v>
      </c>
      <c r="H57" s="19">
        <v>0</v>
      </c>
      <c r="I57" s="20">
        <v>0</v>
      </c>
      <c r="J57" s="19">
        <v>2</v>
      </c>
      <c r="K57" s="20">
        <v>0</v>
      </c>
      <c r="L57" s="19">
        <v>2</v>
      </c>
      <c r="M57" s="20">
        <v>0</v>
      </c>
      <c r="N57" s="29">
        <f aca="true" t="shared" si="11" ref="N57:O64">(D57+F57+H57+J57+L57)/5</f>
        <v>0.8</v>
      </c>
      <c r="O57" s="73">
        <f t="shared" si="11"/>
        <v>0</v>
      </c>
    </row>
    <row r="58" spans="1:15" ht="11.25">
      <c r="A58" s="75"/>
      <c r="B58" s="9"/>
      <c r="C58" s="20" t="s">
        <v>5</v>
      </c>
      <c r="D58" s="19">
        <v>0</v>
      </c>
      <c r="E58" s="20">
        <v>0</v>
      </c>
      <c r="F58" s="19">
        <v>0</v>
      </c>
      <c r="G58" s="20">
        <v>0</v>
      </c>
      <c r="H58" s="19">
        <v>1</v>
      </c>
      <c r="I58" s="20">
        <v>0</v>
      </c>
      <c r="J58" s="19">
        <v>0</v>
      </c>
      <c r="K58" s="20">
        <v>1</v>
      </c>
      <c r="L58" s="19">
        <v>0</v>
      </c>
      <c r="M58" s="20">
        <v>0</v>
      </c>
      <c r="N58" s="29">
        <f t="shared" si="11"/>
        <v>0.2</v>
      </c>
      <c r="O58" s="73">
        <f t="shared" si="11"/>
        <v>0.2</v>
      </c>
    </row>
    <row r="59" spans="1:15" ht="11.25">
      <c r="A59" s="75"/>
      <c r="B59" s="9"/>
      <c r="C59" s="20" t="s">
        <v>6</v>
      </c>
      <c r="D59" s="19">
        <v>0</v>
      </c>
      <c r="E59" s="20">
        <v>1</v>
      </c>
      <c r="F59" s="19">
        <v>0</v>
      </c>
      <c r="G59" s="20">
        <v>0</v>
      </c>
      <c r="H59" s="19">
        <v>0</v>
      </c>
      <c r="I59" s="20">
        <v>0</v>
      </c>
      <c r="J59" s="19">
        <v>0</v>
      </c>
      <c r="K59" s="20">
        <v>0</v>
      </c>
      <c r="L59" s="19">
        <v>0</v>
      </c>
      <c r="M59" s="20">
        <v>0</v>
      </c>
      <c r="N59" s="29">
        <f t="shared" si="11"/>
        <v>0</v>
      </c>
      <c r="O59" s="73">
        <f t="shared" si="11"/>
        <v>0.2</v>
      </c>
    </row>
    <row r="60" spans="1:15" ht="11.25">
      <c r="A60" s="75"/>
      <c r="B60" s="9"/>
      <c r="C60" s="20" t="s">
        <v>7</v>
      </c>
      <c r="D60" s="19">
        <v>1</v>
      </c>
      <c r="E60" s="20">
        <v>1</v>
      </c>
      <c r="F60" s="19">
        <v>0</v>
      </c>
      <c r="G60" s="20">
        <v>0</v>
      </c>
      <c r="H60" s="19">
        <v>0</v>
      </c>
      <c r="I60" s="20">
        <v>1</v>
      </c>
      <c r="J60" s="19">
        <v>0</v>
      </c>
      <c r="K60" s="20">
        <v>0</v>
      </c>
      <c r="L60" s="19">
        <v>0</v>
      </c>
      <c r="M60" s="20">
        <v>0</v>
      </c>
      <c r="N60" s="29">
        <f t="shared" si="11"/>
        <v>0.2</v>
      </c>
      <c r="O60" s="73">
        <f t="shared" si="11"/>
        <v>0.4</v>
      </c>
    </row>
    <row r="61" spans="1:15" ht="11.25">
      <c r="A61" s="75"/>
      <c r="B61" s="9"/>
      <c r="C61" s="20" t="s">
        <v>8</v>
      </c>
      <c r="D61" s="19">
        <v>0</v>
      </c>
      <c r="E61" s="20">
        <v>0</v>
      </c>
      <c r="F61" s="19">
        <v>0</v>
      </c>
      <c r="G61" s="20">
        <v>0</v>
      </c>
      <c r="H61" s="19">
        <v>0</v>
      </c>
      <c r="I61" s="20">
        <v>0</v>
      </c>
      <c r="J61" s="19">
        <v>0</v>
      </c>
      <c r="K61" s="20">
        <v>0</v>
      </c>
      <c r="L61" s="19">
        <v>0</v>
      </c>
      <c r="M61" s="20">
        <v>0</v>
      </c>
      <c r="N61" s="29">
        <f t="shared" si="11"/>
        <v>0</v>
      </c>
      <c r="O61" s="73">
        <f t="shared" si="11"/>
        <v>0</v>
      </c>
    </row>
    <row r="62" spans="1:15" ht="11.25">
      <c r="A62" s="75"/>
      <c r="B62" s="9"/>
      <c r="C62" s="20" t="s">
        <v>9</v>
      </c>
      <c r="D62" s="19">
        <v>0</v>
      </c>
      <c r="E62" s="20">
        <v>0</v>
      </c>
      <c r="F62" s="19">
        <v>1</v>
      </c>
      <c r="G62" s="20">
        <v>1</v>
      </c>
      <c r="H62" s="19">
        <v>2</v>
      </c>
      <c r="I62" s="20">
        <v>0</v>
      </c>
      <c r="J62" s="19">
        <v>1</v>
      </c>
      <c r="K62" s="20">
        <v>0</v>
      </c>
      <c r="L62" s="19">
        <v>2</v>
      </c>
      <c r="M62" s="20">
        <v>0</v>
      </c>
      <c r="N62" s="29">
        <f t="shared" si="11"/>
        <v>1.2</v>
      </c>
      <c r="O62" s="73">
        <f t="shared" si="11"/>
        <v>0.2</v>
      </c>
    </row>
    <row r="63" spans="1:15" ht="11.25">
      <c r="A63" s="75"/>
      <c r="B63" s="9"/>
      <c r="C63" s="20" t="s">
        <v>22</v>
      </c>
      <c r="D63" s="19">
        <v>0</v>
      </c>
      <c r="E63" s="20">
        <v>0</v>
      </c>
      <c r="F63" s="19">
        <v>0</v>
      </c>
      <c r="G63" s="20">
        <v>0</v>
      </c>
      <c r="H63" s="19">
        <v>0</v>
      </c>
      <c r="I63" s="20">
        <v>0</v>
      </c>
      <c r="J63" s="19">
        <v>0</v>
      </c>
      <c r="K63" s="20">
        <v>0</v>
      </c>
      <c r="L63" s="19">
        <v>0</v>
      </c>
      <c r="M63" s="20">
        <v>0</v>
      </c>
      <c r="N63" s="29">
        <f t="shared" si="11"/>
        <v>0</v>
      </c>
      <c r="O63" s="73">
        <f t="shared" si="11"/>
        <v>0</v>
      </c>
    </row>
    <row r="64" spans="1:15" s="3" customFormat="1" ht="11.25">
      <c r="A64" s="75"/>
      <c r="B64" s="9"/>
      <c r="C64" s="22" t="s">
        <v>10</v>
      </c>
      <c r="D64" s="21">
        <f aca="true" t="shared" si="12" ref="D64:M64">SUM(D57:D63)</f>
        <v>1</v>
      </c>
      <c r="E64" s="22">
        <f t="shared" si="12"/>
        <v>2</v>
      </c>
      <c r="F64" s="21">
        <f t="shared" si="12"/>
        <v>1</v>
      </c>
      <c r="G64" s="22">
        <f t="shared" si="12"/>
        <v>1</v>
      </c>
      <c r="H64" s="21">
        <f t="shared" si="12"/>
        <v>3</v>
      </c>
      <c r="I64" s="22">
        <f t="shared" si="12"/>
        <v>1</v>
      </c>
      <c r="J64" s="21">
        <f t="shared" si="12"/>
        <v>3</v>
      </c>
      <c r="K64" s="22">
        <f t="shared" si="12"/>
        <v>1</v>
      </c>
      <c r="L64" s="21">
        <f t="shared" si="12"/>
        <v>4</v>
      </c>
      <c r="M64" s="22">
        <f t="shared" si="12"/>
        <v>0</v>
      </c>
      <c r="N64" s="30">
        <f t="shared" si="11"/>
        <v>2.4</v>
      </c>
      <c r="O64" s="74">
        <f t="shared" si="11"/>
        <v>1</v>
      </c>
    </row>
    <row r="65" spans="1:15" ht="11.25">
      <c r="A65" s="75"/>
      <c r="B65" s="9"/>
      <c r="C65" s="20"/>
      <c r="D65" s="19"/>
      <c r="E65" s="20"/>
      <c r="F65" s="19"/>
      <c r="G65" s="20"/>
      <c r="H65" s="19"/>
      <c r="I65" s="20"/>
      <c r="J65" s="19"/>
      <c r="K65" s="20"/>
      <c r="L65" s="19"/>
      <c r="M65" s="20"/>
      <c r="N65" s="27"/>
      <c r="O65" s="62"/>
    </row>
    <row r="66" spans="1:15" ht="22.5">
      <c r="A66" s="75" t="s">
        <v>57</v>
      </c>
      <c r="B66" s="9">
        <v>1963</v>
      </c>
      <c r="C66" s="20" t="s">
        <v>4</v>
      </c>
      <c r="D66" s="19">
        <v>0</v>
      </c>
      <c r="E66" s="20">
        <v>0</v>
      </c>
      <c r="F66" s="19">
        <v>5</v>
      </c>
      <c r="G66" s="20">
        <v>0</v>
      </c>
      <c r="H66" s="19">
        <v>2</v>
      </c>
      <c r="I66" s="20">
        <v>1</v>
      </c>
      <c r="J66" s="19">
        <v>6</v>
      </c>
      <c r="K66" s="20">
        <v>2</v>
      </c>
      <c r="L66" s="19">
        <v>2</v>
      </c>
      <c r="M66" s="20">
        <v>0</v>
      </c>
      <c r="N66" s="29">
        <f aca="true" t="shared" si="13" ref="N66:O73">(D66+F66+H66+J66+L66)/5</f>
        <v>3</v>
      </c>
      <c r="O66" s="73">
        <f t="shared" si="13"/>
        <v>0.6</v>
      </c>
    </row>
    <row r="67" spans="1:15" ht="11.25">
      <c r="A67" s="75"/>
      <c r="B67" s="9"/>
      <c r="C67" s="20" t="s">
        <v>5</v>
      </c>
      <c r="D67" s="19">
        <v>0</v>
      </c>
      <c r="E67" s="20">
        <v>1</v>
      </c>
      <c r="F67" s="19">
        <v>0</v>
      </c>
      <c r="G67" s="20">
        <v>0</v>
      </c>
      <c r="H67" s="19">
        <v>0</v>
      </c>
      <c r="I67" s="20">
        <v>1</v>
      </c>
      <c r="J67" s="19">
        <v>0</v>
      </c>
      <c r="K67" s="20">
        <v>0</v>
      </c>
      <c r="L67" s="19">
        <v>0</v>
      </c>
      <c r="M67" s="20">
        <v>1</v>
      </c>
      <c r="N67" s="29">
        <f t="shared" si="13"/>
        <v>0</v>
      </c>
      <c r="O67" s="73">
        <f t="shared" si="13"/>
        <v>0.6</v>
      </c>
    </row>
    <row r="68" spans="1:15" ht="11.25">
      <c r="A68" s="75"/>
      <c r="B68" s="9"/>
      <c r="C68" s="20" t="s">
        <v>6</v>
      </c>
      <c r="D68" s="19">
        <v>0</v>
      </c>
      <c r="E68" s="20">
        <v>0</v>
      </c>
      <c r="F68" s="19">
        <v>0</v>
      </c>
      <c r="G68" s="20">
        <v>0</v>
      </c>
      <c r="H68" s="19">
        <v>0</v>
      </c>
      <c r="I68" s="20">
        <v>0</v>
      </c>
      <c r="J68" s="19">
        <v>0</v>
      </c>
      <c r="K68" s="20">
        <v>0</v>
      </c>
      <c r="L68" s="19">
        <v>0</v>
      </c>
      <c r="M68" s="20">
        <v>0</v>
      </c>
      <c r="N68" s="29">
        <f t="shared" si="13"/>
        <v>0</v>
      </c>
      <c r="O68" s="73">
        <f t="shared" si="13"/>
        <v>0</v>
      </c>
    </row>
    <row r="69" spans="1:15" ht="11.25">
      <c r="A69" s="75"/>
      <c r="B69" s="9"/>
      <c r="C69" s="20" t="s">
        <v>7</v>
      </c>
      <c r="D69" s="19">
        <v>0</v>
      </c>
      <c r="E69" s="20">
        <v>0</v>
      </c>
      <c r="F69" s="19">
        <v>0</v>
      </c>
      <c r="G69" s="20">
        <v>1</v>
      </c>
      <c r="H69" s="19">
        <v>0</v>
      </c>
      <c r="I69" s="20">
        <v>0</v>
      </c>
      <c r="J69" s="19">
        <v>0</v>
      </c>
      <c r="K69" s="20">
        <v>0</v>
      </c>
      <c r="L69" s="19">
        <v>0</v>
      </c>
      <c r="M69" s="20">
        <v>0</v>
      </c>
      <c r="N69" s="29">
        <f t="shared" si="13"/>
        <v>0</v>
      </c>
      <c r="O69" s="73">
        <f t="shared" si="13"/>
        <v>0.2</v>
      </c>
    </row>
    <row r="70" spans="1:15" ht="11.25">
      <c r="A70" s="75"/>
      <c r="B70" s="9"/>
      <c r="C70" s="20" t="s">
        <v>8</v>
      </c>
      <c r="D70" s="19">
        <v>0</v>
      </c>
      <c r="E70" s="20">
        <v>0</v>
      </c>
      <c r="F70" s="19">
        <v>0</v>
      </c>
      <c r="G70" s="20">
        <v>0</v>
      </c>
      <c r="H70" s="19">
        <v>0</v>
      </c>
      <c r="I70" s="20">
        <v>0</v>
      </c>
      <c r="J70" s="19">
        <v>0</v>
      </c>
      <c r="K70" s="20">
        <v>0</v>
      </c>
      <c r="L70" s="19">
        <v>0</v>
      </c>
      <c r="M70" s="20">
        <v>0</v>
      </c>
      <c r="N70" s="29">
        <f t="shared" si="13"/>
        <v>0</v>
      </c>
      <c r="O70" s="73">
        <f t="shared" si="13"/>
        <v>0</v>
      </c>
    </row>
    <row r="71" spans="1:15" ht="11.25">
      <c r="A71" s="75"/>
      <c r="B71" s="9"/>
      <c r="C71" s="20" t="s">
        <v>9</v>
      </c>
      <c r="D71" s="19">
        <v>1</v>
      </c>
      <c r="E71" s="20">
        <v>0</v>
      </c>
      <c r="F71" s="19">
        <v>5</v>
      </c>
      <c r="G71" s="20">
        <v>1</v>
      </c>
      <c r="H71" s="19">
        <v>4</v>
      </c>
      <c r="I71" s="20">
        <v>2</v>
      </c>
      <c r="J71" s="19">
        <v>1</v>
      </c>
      <c r="K71" s="20">
        <v>3</v>
      </c>
      <c r="L71" s="19">
        <v>1</v>
      </c>
      <c r="M71" s="20">
        <v>0</v>
      </c>
      <c r="N71" s="29">
        <f t="shared" si="13"/>
        <v>2.4</v>
      </c>
      <c r="O71" s="73">
        <f t="shared" si="13"/>
        <v>1.2</v>
      </c>
    </row>
    <row r="72" spans="1:15" ht="11.25">
      <c r="A72" s="75"/>
      <c r="B72" s="9"/>
      <c r="C72" s="20" t="s">
        <v>22</v>
      </c>
      <c r="D72" s="19">
        <v>0</v>
      </c>
      <c r="E72" s="20">
        <v>0</v>
      </c>
      <c r="F72" s="19">
        <v>0</v>
      </c>
      <c r="G72" s="20">
        <v>0</v>
      </c>
      <c r="H72" s="19">
        <v>0</v>
      </c>
      <c r="I72" s="20">
        <v>0</v>
      </c>
      <c r="J72" s="19">
        <v>0</v>
      </c>
      <c r="K72" s="20">
        <v>0</v>
      </c>
      <c r="L72" s="19">
        <v>0</v>
      </c>
      <c r="M72" s="20">
        <v>0</v>
      </c>
      <c r="N72" s="29">
        <f t="shared" si="13"/>
        <v>0</v>
      </c>
      <c r="O72" s="73">
        <f t="shared" si="13"/>
        <v>0</v>
      </c>
    </row>
    <row r="73" spans="1:15" s="3" customFormat="1" ht="11.25">
      <c r="A73" s="75"/>
      <c r="B73" s="9"/>
      <c r="C73" s="22" t="s">
        <v>10</v>
      </c>
      <c r="D73" s="21">
        <f aca="true" t="shared" si="14" ref="D73:M73">SUM(D66:D72)</f>
        <v>1</v>
      </c>
      <c r="E73" s="22">
        <f t="shared" si="14"/>
        <v>1</v>
      </c>
      <c r="F73" s="21">
        <f t="shared" si="14"/>
        <v>10</v>
      </c>
      <c r="G73" s="22">
        <f t="shared" si="14"/>
        <v>2</v>
      </c>
      <c r="H73" s="21">
        <f t="shared" si="14"/>
        <v>6</v>
      </c>
      <c r="I73" s="22">
        <f t="shared" si="14"/>
        <v>4</v>
      </c>
      <c r="J73" s="21">
        <f t="shared" si="14"/>
        <v>7</v>
      </c>
      <c r="K73" s="22">
        <f t="shared" si="14"/>
        <v>5</v>
      </c>
      <c r="L73" s="21">
        <f t="shared" si="14"/>
        <v>3</v>
      </c>
      <c r="M73" s="22">
        <f t="shared" si="14"/>
        <v>1</v>
      </c>
      <c r="N73" s="30">
        <f t="shared" si="13"/>
        <v>5.4</v>
      </c>
      <c r="O73" s="74">
        <f t="shared" si="13"/>
        <v>2.6</v>
      </c>
    </row>
    <row r="74" spans="1:15" s="3" customFormat="1" ht="11.25">
      <c r="A74" s="75"/>
      <c r="B74" s="9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7"/>
      <c r="O74" s="62"/>
    </row>
    <row r="75" spans="1:15" s="3" customFormat="1" ht="22.5">
      <c r="A75" s="75" t="s">
        <v>214</v>
      </c>
      <c r="B75" s="9">
        <v>2002</v>
      </c>
      <c r="C75" s="20" t="s">
        <v>4</v>
      </c>
      <c r="D75" s="19">
        <v>2</v>
      </c>
      <c r="E75" s="20">
        <v>1</v>
      </c>
      <c r="F75" s="19">
        <v>12</v>
      </c>
      <c r="G75" s="20">
        <v>1</v>
      </c>
      <c r="H75" s="19">
        <v>4</v>
      </c>
      <c r="I75" s="20">
        <v>0</v>
      </c>
      <c r="J75" s="19">
        <v>14</v>
      </c>
      <c r="K75" s="20">
        <v>3</v>
      </c>
      <c r="L75" s="19">
        <v>4</v>
      </c>
      <c r="M75" s="20">
        <v>1</v>
      </c>
      <c r="N75" s="29">
        <f aca="true" t="shared" si="15" ref="N75:O82">(D75+F75+H75+J75+L75)/5</f>
        <v>7.2</v>
      </c>
      <c r="O75" s="73">
        <f t="shared" si="15"/>
        <v>1.2</v>
      </c>
    </row>
    <row r="76" spans="1:15" s="3" customFormat="1" ht="11.25">
      <c r="A76" s="75"/>
      <c r="B76" s="9"/>
      <c r="C76" s="20" t="s">
        <v>5</v>
      </c>
      <c r="D76" s="19">
        <v>0</v>
      </c>
      <c r="E76" s="20">
        <v>0</v>
      </c>
      <c r="F76" s="19">
        <v>0</v>
      </c>
      <c r="G76" s="20">
        <v>1</v>
      </c>
      <c r="H76" s="19">
        <v>0</v>
      </c>
      <c r="I76" s="20">
        <v>0</v>
      </c>
      <c r="J76" s="19">
        <v>0</v>
      </c>
      <c r="K76" s="20">
        <v>0</v>
      </c>
      <c r="L76" s="19">
        <v>0</v>
      </c>
      <c r="M76" s="20">
        <v>0</v>
      </c>
      <c r="N76" s="29">
        <f t="shared" si="15"/>
        <v>0</v>
      </c>
      <c r="O76" s="73">
        <f t="shared" si="15"/>
        <v>0.2</v>
      </c>
    </row>
    <row r="77" spans="1:15" s="3" customFormat="1" ht="11.25">
      <c r="A77" s="75"/>
      <c r="B77" s="9"/>
      <c r="C77" s="20" t="s">
        <v>6</v>
      </c>
      <c r="D77" s="19">
        <v>0</v>
      </c>
      <c r="E77" s="20">
        <v>0</v>
      </c>
      <c r="F77" s="19">
        <v>0</v>
      </c>
      <c r="G77" s="20">
        <v>1</v>
      </c>
      <c r="H77" s="19">
        <v>0</v>
      </c>
      <c r="I77" s="20">
        <v>0</v>
      </c>
      <c r="J77" s="19">
        <v>0</v>
      </c>
      <c r="K77" s="20">
        <v>0</v>
      </c>
      <c r="L77" s="19">
        <v>0</v>
      </c>
      <c r="M77" s="20">
        <v>0</v>
      </c>
      <c r="N77" s="29">
        <f t="shared" si="15"/>
        <v>0</v>
      </c>
      <c r="O77" s="73">
        <f t="shared" si="15"/>
        <v>0.2</v>
      </c>
    </row>
    <row r="78" spans="1:15" s="3" customFormat="1" ht="11.25">
      <c r="A78" s="75"/>
      <c r="B78" s="9"/>
      <c r="C78" s="20" t="s">
        <v>7</v>
      </c>
      <c r="D78" s="19">
        <v>0</v>
      </c>
      <c r="E78" s="20">
        <v>0</v>
      </c>
      <c r="F78" s="19">
        <v>0</v>
      </c>
      <c r="G78" s="20">
        <v>0</v>
      </c>
      <c r="H78" s="19">
        <v>0</v>
      </c>
      <c r="I78" s="20">
        <v>0</v>
      </c>
      <c r="J78" s="19">
        <v>1</v>
      </c>
      <c r="K78" s="20">
        <v>0</v>
      </c>
      <c r="L78" s="19">
        <v>0</v>
      </c>
      <c r="M78" s="20">
        <v>0</v>
      </c>
      <c r="N78" s="29">
        <f t="shared" si="15"/>
        <v>0.2</v>
      </c>
      <c r="O78" s="73">
        <f t="shared" si="15"/>
        <v>0</v>
      </c>
    </row>
    <row r="79" spans="1:15" s="3" customFormat="1" ht="11.25">
      <c r="A79" s="75"/>
      <c r="B79" s="9"/>
      <c r="C79" s="20" t="s">
        <v>8</v>
      </c>
      <c r="D79" s="19">
        <v>0</v>
      </c>
      <c r="E79" s="20">
        <v>0</v>
      </c>
      <c r="F79" s="19">
        <v>0</v>
      </c>
      <c r="G79" s="20">
        <v>0</v>
      </c>
      <c r="H79" s="19">
        <v>0</v>
      </c>
      <c r="I79" s="20">
        <v>0</v>
      </c>
      <c r="J79" s="19">
        <v>0</v>
      </c>
      <c r="K79" s="20">
        <v>0</v>
      </c>
      <c r="L79" s="19">
        <v>0</v>
      </c>
      <c r="M79" s="20">
        <v>0</v>
      </c>
      <c r="N79" s="29">
        <f t="shared" si="15"/>
        <v>0</v>
      </c>
      <c r="O79" s="73">
        <f t="shared" si="15"/>
        <v>0</v>
      </c>
    </row>
    <row r="80" spans="1:15" s="3" customFormat="1" ht="11.25">
      <c r="A80" s="75"/>
      <c r="B80" s="9"/>
      <c r="C80" s="20" t="s">
        <v>9</v>
      </c>
      <c r="D80" s="19">
        <v>0</v>
      </c>
      <c r="E80" s="20">
        <v>0</v>
      </c>
      <c r="F80" s="19">
        <v>0</v>
      </c>
      <c r="G80" s="20">
        <v>0</v>
      </c>
      <c r="H80" s="19">
        <v>0</v>
      </c>
      <c r="I80" s="20">
        <v>0</v>
      </c>
      <c r="J80" s="19">
        <v>0</v>
      </c>
      <c r="K80" s="20">
        <v>0</v>
      </c>
      <c r="L80" s="19">
        <v>0</v>
      </c>
      <c r="M80" s="20">
        <v>0</v>
      </c>
      <c r="N80" s="29">
        <f t="shared" si="15"/>
        <v>0</v>
      </c>
      <c r="O80" s="73">
        <f t="shared" si="15"/>
        <v>0</v>
      </c>
    </row>
    <row r="81" spans="1:15" s="3" customFormat="1" ht="11.25">
      <c r="A81" s="75"/>
      <c r="B81" s="9"/>
      <c r="C81" s="20" t="s">
        <v>22</v>
      </c>
      <c r="D81" s="19">
        <v>0</v>
      </c>
      <c r="E81" s="41">
        <v>1</v>
      </c>
      <c r="F81" s="19">
        <v>0</v>
      </c>
      <c r="G81" s="20">
        <v>0</v>
      </c>
      <c r="H81" s="19">
        <v>0</v>
      </c>
      <c r="I81" s="20">
        <v>0</v>
      </c>
      <c r="J81" s="19">
        <v>0</v>
      </c>
      <c r="K81" s="20">
        <v>0</v>
      </c>
      <c r="L81" s="19">
        <v>0</v>
      </c>
      <c r="M81" s="20">
        <v>0</v>
      </c>
      <c r="N81" s="29">
        <f t="shared" si="15"/>
        <v>0</v>
      </c>
      <c r="O81" s="73">
        <f t="shared" si="15"/>
        <v>0.2</v>
      </c>
    </row>
    <row r="82" spans="1:15" s="3" customFormat="1" ht="11.25">
      <c r="A82" s="75"/>
      <c r="B82" s="9"/>
      <c r="C82" s="22" t="s">
        <v>10</v>
      </c>
      <c r="D82" s="21">
        <f aca="true" t="shared" si="16" ref="D82:M82">SUM(D75:D81)</f>
        <v>2</v>
      </c>
      <c r="E82" s="22">
        <f t="shared" si="16"/>
        <v>2</v>
      </c>
      <c r="F82" s="21">
        <f t="shared" si="16"/>
        <v>12</v>
      </c>
      <c r="G82" s="22">
        <f t="shared" si="16"/>
        <v>3</v>
      </c>
      <c r="H82" s="21">
        <f t="shared" si="16"/>
        <v>4</v>
      </c>
      <c r="I82" s="22">
        <f t="shared" si="16"/>
        <v>0</v>
      </c>
      <c r="J82" s="21">
        <f t="shared" si="16"/>
        <v>15</v>
      </c>
      <c r="K82" s="22">
        <f t="shared" si="16"/>
        <v>3</v>
      </c>
      <c r="L82" s="21">
        <f t="shared" si="16"/>
        <v>4</v>
      </c>
      <c r="M82" s="22">
        <f t="shared" si="16"/>
        <v>1</v>
      </c>
      <c r="N82" s="30">
        <f t="shared" si="15"/>
        <v>7.4</v>
      </c>
      <c r="O82" s="74">
        <f t="shared" si="15"/>
        <v>1.8</v>
      </c>
    </row>
    <row r="83" spans="1:15" ht="11.25">
      <c r="A83" s="75"/>
      <c r="B83" s="9"/>
      <c r="C83" s="22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27"/>
      <c r="O83" s="62"/>
    </row>
    <row r="84" spans="1:15" ht="22.5">
      <c r="A84" s="75" t="s">
        <v>66</v>
      </c>
      <c r="B84" s="9">
        <v>1963</v>
      </c>
      <c r="C84" s="20" t="s">
        <v>4</v>
      </c>
      <c r="D84" s="19">
        <v>16</v>
      </c>
      <c r="E84" s="20">
        <v>3</v>
      </c>
      <c r="F84" s="19">
        <v>10</v>
      </c>
      <c r="G84" s="20">
        <v>3</v>
      </c>
      <c r="H84" s="19">
        <v>20</v>
      </c>
      <c r="I84" s="20">
        <v>0</v>
      </c>
      <c r="J84" s="19">
        <v>13</v>
      </c>
      <c r="K84" s="20">
        <v>2</v>
      </c>
      <c r="L84" s="19">
        <v>14</v>
      </c>
      <c r="M84" s="20">
        <v>1</v>
      </c>
      <c r="N84" s="29">
        <f aca="true" t="shared" si="17" ref="N84:O91">(D84+F84+H84+J84+L84)/5</f>
        <v>14.6</v>
      </c>
      <c r="O84" s="73">
        <f t="shared" si="17"/>
        <v>1.8</v>
      </c>
    </row>
    <row r="85" spans="1:15" ht="11.25">
      <c r="A85" s="75"/>
      <c r="B85" s="9"/>
      <c r="C85" s="20" t="s">
        <v>5</v>
      </c>
      <c r="D85" s="19">
        <v>0</v>
      </c>
      <c r="E85" s="20">
        <v>1</v>
      </c>
      <c r="F85" s="19">
        <v>2</v>
      </c>
      <c r="G85" s="20">
        <v>0</v>
      </c>
      <c r="H85" s="19">
        <v>0</v>
      </c>
      <c r="I85" s="20">
        <v>0</v>
      </c>
      <c r="J85" s="19">
        <v>1</v>
      </c>
      <c r="K85" s="20">
        <v>1</v>
      </c>
      <c r="L85" s="19">
        <v>0</v>
      </c>
      <c r="M85" s="20">
        <v>1</v>
      </c>
      <c r="N85" s="29">
        <f t="shared" si="17"/>
        <v>0.6</v>
      </c>
      <c r="O85" s="73">
        <f t="shared" si="17"/>
        <v>0.6</v>
      </c>
    </row>
    <row r="86" spans="1:15" ht="11.25">
      <c r="A86" s="75"/>
      <c r="B86" s="9"/>
      <c r="C86" s="20" t="s">
        <v>6</v>
      </c>
      <c r="D86" s="19">
        <v>1</v>
      </c>
      <c r="E86" s="20">
        <v>0</v>
      </c>
      <c r="F86" s="19">
        <v>0</v>
      </c>
      <c r="G86" s="20">
        <v>0</v>
      </c>
      <c r="H86" s="19">
        <v>0</v>
      </c>
      <c r="I86" s="20">
        <v>0</v>
      </c>
      <c r="J86" s="19">
        <v>0</v>
      </c>
      <c r="K86" s="20">
        <v>0</v>
      </c>
      <c r="L86" s="19">
        <v>0</v>
      </c>
      <c r="M86" s="20">
        <v>0</v>
      </c>
      <c r="N86" s="29">
        <f t="shared" si="17"/>
        <v>0.2</v>
      </c>
      <c r="O86" s="73">
        <f t="shared" si="17"/>
        <v>0</v>
      </c>
    </row>
    <row r="87" spans="1:15" ht="11.25">
      <c r="A87" s="75"/>
      <c r="B87" s="9"/>
      <c r="C87" s="20" t="s">
        <v>7</v>
      </c>
      <c r="D87" s="19">
        <v>1</v>
      </c>
      <c r="E87" s="20">
        <v>1</v>
      </c>
      <c r="F87" s="19">
        <v>1</v>
      </c>
      <c r="G87" s="20">
        <v>0</v>
      </c>
      <c r="H87" s="19">
        <v>4</v>
      </c>
      <c r="I87" s="20">
        <v>1</v>
      </c>
      <c r="J87" s="19">
        <v>0</v>
      </c>
      <c r="K87" s="20">
        <v>1</v>
      </c>
      <c r="L87" s="19">
        <v>1</v>
      </c>
      <c r="M87" s="20">
        <v>0</v>
      </c>
      <c r="N87" s="29">
        <f t="shared" si="17"/>
        <v>1.4</v>
      </c>
      <c r="O87" s="73">
        <f t="shared" si="17"/>
        <v>0.6</v>
      </c>
    </row>
    <row r="88" spans="1:15" ht="11.25">
      <c r="A88" s="75"/>
      <c r="B88" s="9"/>
      <c r="C88" s="20" t="s">
        <v>8</v>
      </c>
      <c r="D88" s="19">
        <v>1</v>
      </c>
      <c r="E88" s="20">
        <v>0</v>
      </c>
      <c r="F88" s="19">
        <v>0</v>
      </c>
      <c r="G88" s="20">
        <v>0</v>
      </c>
      <c r="H88" s="19">
        <v>0</v>
      </c>
      <c r="I88" s="20">
        <v>0</v>
      </c>
      <c r="J88" s="19">
        <v>0</v>
      </c>
      <c r="K88" s="20">
        <v>0</v>
      </c>
      <c r="L88" s="19">
        <v>0</v>
      </c>
      <c r="M88" s="20">
        <v>0</v>
      </c>
      <c r="N88" s="29">
        <f t="shared" si="17"/>
        <v>0.2</v>
      </c>
      <c r="O88" s="73">
        <f t="shared" si="17"/>
        <v>0</v>
      </c>
    </row>
    <row r="89" spans="1:15" ht="11.25">
      <c r="A89" s="75"/>
      <c r="B89" s="9"/>
      <c r="C89" s="20" t="s">
        <v>9</v>
      </c>
      <c r="D89" s="19">
        <v>3</v>
      </c>
      <c r="E89" s="20">
        <v>2</v>
      </c>
      <c r="F89" s="19">
        <v>11</v>
      </c>
      <c r="G89" s="20">
        <v>2</v>
      </c>
      <c r="H89" s="19">
        <v>15</v>
      </c>
      <c r="I89" s="20">
        <v>1</v>
      </c>
      <c r="J89" s="19">
        <v>11</v>
      </c>
      <c r="K89" s="20">
        <v>2</v>
      </c>
      <c r="L89" s="19">
        <v>4</v>
      </c>
      <c r="M89" s="20">
        <v>0</v>
      </c>
      <c r="N89" s="29">
        <f t="shared" si="17"/>
        <v>8.8</v>
      </c>
      <c r="O89" s="73">
        <f t="shared" si="17"/>
        <v>1.4</v>
      </c>
    </row>
    <row r="90" spans="1:15" ht="11.25">
      <c r="A90" s="75"/>
      <c r="B90" s="9"/>
      <c r="C90" s="20" t="s">
        <v>22</v>
      </c>
      <c r="D90" s="19">
        <v>0</v>
      </c>
      <c r="E90" s="20">
        <v>0</v>
      </c>
      <c r="F90" s="19">
        <v>0</v>
      </c>
      <c r="G90" s="20">
        <v>0</v>
      </c>
      <c r="H90" s="19">
        <v>0</v>
      </c>
      <c r="I90" s="20">
        <v>0</v>
      </c>
      <c r="J90" s="19">
        <v>1</v>
      </c>
      <c r="K90" s="20">
        <v>0</v>
      </c>
      <c r="L90" s="19">
        <v>0</v>
      </c>
      <c r="M90" s="20">
        <v>0</v>
      </c>
      <c r="N90" s="29">
        <f t="shared" si="17"/>
        <v>0.2</v>
      </c>
      <c r="O90" s="73">
        <f t="shared" si="17"/>
        <v>0</v>
      </c>
    </row>
    <row r="91" spans="1:15" s="3" customFormat="1" ht="11.25">
      <c r="A91" s="75"/>
      <c r="B91" s="9"/>
      <c r="C91" s="22" t="s">
        <v>10</v>
      </c>
      <c r="D91" s="21">
        <f aca="true" t="shared" si="18" ref="D91:M91">SUM(D84:D90)</f>
        <v>22</v>
      </c>
      <c r="E91" s="22">
        <f t="shared" si="18"/>
        <v>7</v>
      </c>
      <c r="F91" s="21">
        <f t="shared" si="18"/>
        <v>24</v>
      </c>
      <c r="G91" s="22">
        <f t="shared" si="18"/>
        <v>5</v>
      </c>
      <c r="H91" s="21">
        <f t="shared" si="18"/>
        <v>39</v>
      </c>
      <c r="I91" s="22">
        <f t="shared" si="18"/>
        <v>2</v>
      </c>
      <c r="J91" s="21">
        <f t="shared" si="18"/>
        <v>26</v>
      </c>
      <c r="K91" s="22">
        <f t="shared" si="18"/>
        <v>6</v>
      </c>
      <c r="L91" s="21">
        <f t="shared" si="18"/>
        <v>19</v>
      </c>
      <c r="M91" s="22">
        <f t="shared" si="18"/>
        <v>2</v>
      </c>
      <c r="N91" s="30">
        <f t="shared" si="17"/>
        <v>26</v>
      </c>
      <c r="O91" s="74">
        <f t="shared" si="17"/>
        <v>4.4</v>
      </c>
    </row>
    <row r="92" spans="1:15" s="3" customFormat="1" ht="11.25">
      <c r="A92" s="75"/>
      <c r="B92" s="9"/>
      <c r="C92" s="22"/>
      <c r="D92" s="21"/>
      <c r="E92" s="22"/>
      <c r="F92" s="21"/>
      <c r="G92" s="22"/>
      <c r="H92" s="21"/>
      <c r="I92" s="22"/>
      <c r="J92" s="21"/>
      <c r="K92" s="22"/>
      <c r="L92" s="21"/>
      <c r="M92" s="22"/>
      <c r="N92" s="27"/>
      <c r="O92" s="62"/>
    </row>
    <row r="93" spans="1:15" ht="22.5">
      <c r="A93" s="75" t="s">
        <v>218</v>
      </c>
      <c r="B93" s="9">
        <v>1963</v>
      </c>
      <c r="C93" s="20" t="s">
        <v>4</v>
      </c>
      <c r="D93" s="19">
        <v>12</v>
      </c>
      <c r="E93" s="20">
        <v>4</v>
      </c>
      <c r="F93" s="19">
        <v>9</v>
      </c>
      <c r="G93" s="20">
        <v>1</v>
      </c>
      <c r="H93" s="19">
        <v>27</v>
      </c>
      <c r="I93" s="20">
        <v>7</v>
      </c>
      <c r="J93" s="19">
        <v>19</v>
      </c>
      <c r="K93" s="20">
        <v>5</v>
      </c>
      <c r="L93" s="19">
        <v>13</v>
      </c>
      <c r="M93" s="20">
        <v>6</v>
      </c>
      <c r="N93" s="29">
        <f aca="true" t="shared" si="19" ref="N93:O100">(D93+F93+H93+J93+L93)/5</f>
        <v>16</v>
      </c>
      <c r="O93" s="73">
        <f t="shared" si="19"/>
        <v>4.6</v>
      </c>
    </row>
    <row r="94" spans="1:15" ht="11.25">
      <c r="A94" s="75"/>
      <c r="B94" s="9"/>
      <c r="C94" s="20" t="s">
        <v>5</v>
      </c>
      <c r="D94" s="19">
        <v>1</v>
      </c>
      <c r="E94" s="20">
        <v>0</v>
      </c>
      <c r="F94" s="19">
        <v>2</v>
      </c>
      <c r="G94" s="20">
        <v>1</v>
      </c>
      <c r="H94" s="19">
        <v>1</v>
      </c>
      <c r="I94" s="20">
        <v>1</v>
      </c>
      <c r="J94" s="19">
        <v>0</v>
      </c>
      <c r="K94" s="20">
        <v>1</v>
      </c>
      <c r="L94" s="19">
        <v>1</v>
      </c>
      <c r="M94" s="20">
        <v>1</v>
      </c>
      <c r="N94" s="29">
        <f t="shared" si="19"/>
        <v>1</v>
      </c>
      <c r="O94" s="73">
        <f t="shared" si="19"/>
        <v>0.8</v>
      </c>
    </row>
    <row r="95" spans="1:15" ht="11.25">
      <c r="A95" s="75"/>
      <c r="B95" s="9"/>
      <c r="C95" s="20" t="s">
        <v>6</v>
      </c>
      <c r="D95" s="19">
        <v>0</v>
      </c>
      <c r="E95" s="20">
        <v>0</v>
      </c>
      <c r="F95" s="19">
        <v>0</v>
      </c>
      <c r="G95" s="20">
        <v>0</v>
      </c>
      <c r="H95" s="19">
        <v>0</v>
      </c>
      <c r="I95" s="20">
        <v>0</v>
      </c>
      <c r="J95" s="19">
        <v>0</v>
      </c>
      <c r="K95" s="20">
        <v>0</v>
      </c>
      <c r="L95" s="19">
        <v>0</v>
      </c>
      <c r="M95" s="20">
        <v>0</v>
      </c>
      <c r="N95" s="29">
        <f t="shared" si="19"/>
        <v>0</v>
      </c>
      <c r="O95" s="73">
        <f t="shared" si="19"/>
        <v>0</v>
      </c>
    </row>
    <row r="96" spans="1:15" ht="11.25">
      <c r="A96" s="75"/>
      <c r="B96" s="9"/>
      <c r="C96" s="20" t="s">
        <v>7</v>
      </c>
      <c r="D96" s="19">
        <v>0</v>
      </c>
      <c r="E96" s="20">
        <v>0</v>
      </c>
      <c r="F96" s="19">
        <v>0</v>
      </c>
      <c r="G96" s="20">
        <v>0</v>
      </c>
      <c r="H96" s="19">
        <v>1</v>
      </c>
      <c r="I96" s="20">
        <v>0</v>
      </c>
      <c r="J96" s="19">
        <v>0</v>
      </c>
      <c r="K96" s="20">
        <v>0</v>
      </c>
      <c r="L96" s="19">
        <v>0</v>
      </c>
      <c r="M96" s="20">
        <v>0</v>
      </c>
      <c r="N96" s="29">
        <f t="shared" si="19"/>
        <v>0.2</v>
      </c>
      <c r="O96" s="73">
        <f t="shared" si="19"/>
        <v>0</v>
      </c>
    </row>
    <row r="97" spans="1:15" ht="11.25">
      <c r="A97" s="75"/>
      <c r="B97" s="9"/>
      <c r="C97" s="20" t="s">
        <v>8</v>
      </c>
      <c r="D97" s="19">
        <v>0</v>
      </c>
      <c r="E97" s="20">
        <v>0</v>
      </c>
      <c r="F97" s="19">
        <v>0</v>
      </c>
      <c r="G97" s="20">
        <v>0</v>
      </c>
      <c r="H97" s="19">
        <v>0</v>
      </c>
      <c r="I97" s="20">
        <v>0</v>
      </c>
      <c r="J97" s="19">
        <v>0</v>
      </c>
      <c r="K97" s="20">
        <v>0</v>
      </c>
      <c r="L97" s="19">
        <v>0</v>
      </c>
      <c r="M97" s="20">
        <v>0</v>
      </c>
      <c r="N97" s="29">
        <f t="shared" si="19"/>
        <v>0</v>
      </c>
      <c r="O97" s="73">
        <f t="shared" si="19"/>
        <v>0</v>
      </c>
    </row>
    <row r="98" spans="1:15" ht="11.25">
      <c r="A98" s="75"/>
      <c r="B98" s="9"/>
      <c r="C98" s="20" t="s">
        <v>9</v>
      </c>
      <c r="D98" s="19">
        <v>3</v>
      </c>
      <c r="E98" s="20">
        <v>2</v>
      </c>
      <c r="F98" s="19">
        <v>2</v>
      </c>
      <c r="G98" s="20">
        <v>0</v>
      </c>
      <c r="H98" s="19">
        <v>0</v>
      </c>
      <c r="I98" s="20">
        <v>1</v>
      </c>
      <c r="J98" s="19">
        <v>2</v>
      </c>
      <c r="K98" s="20">
        <v>0</v>
      </c>
      <c r="L98" s="19">
        <v>2</v>
      </c>
      <c r="M98" s="20">
        <v>0</v>
      </c>
      <c r="N98" s="29">
        <f t="shared" si="19"/>
        <v>1.8</v>
      </c>
      <c r="O98" s="73">
        <f t="shared" si="19"/>
        <v>0.6</v>
      </c>
    </row>
    <row r="99" spans="1:15" ht="11.25">
      <c r="A99" s="75"/>
      <c r="B99" s="9"/>
      <c r="C99" s="20" t="s">
        <v>22</v>
      </c>
      <c r="D99" s="19">
        <v>0</v>
      </c>
      <c r="E99" s="20">
        <v>1</v>
      </c>
      <c r="F99" s="19">
        <v>1</v>
      </c>
      <c r="G99" s="20">
        <v>0</v>
      </c>
      <c r="H99" s="19">
        <v>0</v>
      </c>
      <c r="I99" s="20">
        <v>0</v>
      </c>
      <c r="J99" s="19">
        <v>0</v>
      </c>
      <c r="K99" s="20">
        <v>0</v>
      </c>
      <c r="L99" s="19">
        <v>0</v>
      </c>
      <c r="M99" s="20">
        <v>0</v>
      </c>
      <c r="N99" s="29">
        <f t="shared" si="19"/>
        <v>0.2</v>
      </c>
      <c r="O99" s="73">
        <f t="shared" si="19"/>
        <v>0.2</v>
      </c>
    </row>
    <row r="100" spans="1:15" s="3" customFormat="1" ht="11.25">
      <c r="A100" s="10"/>
      <c r="B100" s="9"/>
      <c r="C100" s="22" t="s">
        <v>10</v>
      </c>
      <c r="D100" s="21">
        <f aca="true" t="shared" si="20" ref="D100:M100">SUM(D93:D99)</f>
        <v>16</v>
      </c>
      <c r="E100" s="22">
        <f t="shared" si="20"/>
        <v>7</v>
      </c>
      <c r="F100" s="21">
        <f t="shared" si="20"/>
        <v>14</v>
      </c>
      <c r="G100" s="22">
        <f t="shared" si="20"/>
        <v>2</v>
      </c>
      <c r="H100" s="21">
        <f t="shared" si="20"/>
        <v>29</v>
      </c>
      <c r="I100" s="22">
        <f t="shared" si="20"/>
        <v>9</v>
      </c>
      <c r="J100" s="21">
        <f t="shared" si="20"/>
        <v>21</v>
      </c>
      <c r="K100" s="22">
        <f t="shared" si="20"/>
        <v>6</v>
      </c>
      <c r="L100" s="21">
        <f t="shared" si="20"/>
        <v>16</v>
      </c>
      <c r="M100" s="22">
        <f t="shared" si="20"/>
        <v>7</v>
      </c>
      <c r="N100" s="30">
        <f t="shared" si="19"/>
        <v>19.2</v>
      </c>
      <c r="O100" s="74">
        <f t="shared" si="19"/>
        <v>6.2</v>
      </c>
    </row>
    <row r="101" spans="1:15" ht="11.25">
      <c r="A101" s="10"/>
      <c r="B101" s="9"/>
      <c r="C101" s="20"/>
      <c r="D101" s="19"/>
      <c r="E101" s="20"/>
      <c r="F101" s="19"/>
      <c r="G101" s="20"/>
      <c r="H101" s="19"/>
      <c r="I101" s="20"/>
      <c r="J101" s="19"/>
      <c r="K101" s="20"/>
      <c r="L101" s="19"/>
      <c r="M101" s="20"/>
      <c r="N101" s="27"/>
      <c r="O101" s="62"/>
    </row>
    <row r="102" spans="1:15" ht="22.5">
      <c r="A102" s="75" t="s">
        <v>79</v>
      </c>
      <c r="B102" s="9">
        <v>1963</v>
      </c>
      <c r="C102" s="20" t="s">
        <v>4</v>
      </c>
      <c r="D102" s="19">
        <v>6</v>
      </c>
      <c r="E102" s="20">
        <v>0</v>
      </c>
      <c r="F102" s="19">
        <v>2</v>
      </c>
      <c r="G102" s="20">
        <v>1</v>
      </c>
      <c r="H102" s="19">
        <v>7</v>
      </c>
      <c r="I102" s="20">
        <v>0</v>
      </c>
      <c r="J102" s="19">
        <v>5</v>
      </c>
      <c r="K102" s="20">
        <v>0</v>
      </c>
      <c r="L102" s="19">
        <v>10</v>
      </c>
      <c r="M102" s="20">
        <v>2</v>
      </c>
      <c r="N102" s="29">
        <f aca="true" t="shared" si="21" ref="N102:O109">(D102+F102+H102+J102+L102)/5</f>
        <v>6</v>
      </c>
      <c r="O102" s="73">
        <f t="shared" si="21"/>
        <v>0.6</v>
      </c>
    </row>
    <row r="103" spans="1:15" ht="11.25">
      <c r="A103" s="75"/>
      <c r="B103" s="9"/>
      <c r="C103" s="20" t="s">
        <v>5</v>
      </c>
      <c r="D103" s="19">
        <v>2</v>
      </c>
      <c r="E103" s="20">
        <v>0</v>
      </c>
      <c r="F103" s="19">
        <v>1</v>
      </c>
      <c r="G103" s="20">
        <v>0</v>
      </c>
      <c r="H103" s="19">
        <v>0</v>
      </c>
      <c r="I103" s="20">
        <v>0</v>
      </c>
      <c r="J103" s="19">
        <v>0</v>
      </c>
      <c r="K103" s="20">
        <v>0</v>
      </c>
      <c r="L103" s="19">
        <v>1</v>
      </c>
      <c r="M103" s="20">
        <v>0</v>
      </c>
      <c r="N103" s="29">
        <f t="shared" si="21"/>
        <v>0.8</v>
      </c>
      <c r="O103" s="73">
        <f t="shared" si="21"/>
        <v>0</v>
      </c>
    </row>
    <row r="104" spans="1:15" ht="11.25">
      <c r="A104" s="75"/>
      <c r="B104" s="9"/>
      <c r="C104" s="20" t="s">
        <v>6</v>
      </c>
      <c r="D104" s="19">
        <v>0</v>
      </c>
      <c r="E104" s="20">
        <v>0</v>
      </c>
      <c r="F104" s="19">
        <v>0</v>
      </c>
      <c r="G104" s="20">
        <v>0</v>
      </c>
      <c r="H104" s="19">
        <v>0</v>
      </c>
      <c r="I104" s="20">
        <v>0</v>
      </c>
      <c r="J104" s="19">
        <v>0</v>
      </c>
      <c r="K104" s="20">
        <v>0</v>
      </c>
      <c r="L104" s="19">
        <v>0</v>
      </c>
      <c r="M104" s="20">
        <v>0</v>
      </c>
      <c r="N104" s="29">
        <f t="shared" si="21"/>
        <v>0</v>
      </c>
      <c r="O104" s="73">
        <f t="shared" si="21"/>
        <v>0</v>
      </c>
    </row>
    <row r="105" spans="1:15" ht="11.25">
      <c r="A105" s="75"/>
      <c r="B105" s="9"/>
      <c r="C105" s="20" t="s">
        <v>7</v>
      </c>
      <c r="D105" s="19">
        <v>0</v>
      </c>
      <c r="E105" s="20">
        <v>1</v>
      </c>
      <c r="F105" s="19">
        <v>0</v>
      </c>
      <c r="G105" s="20">
        <v>0</v>
      </c>
      <c r="H105" s="19">
        <v>0</v>
      </c>
      <c r="I105" s="20">
        <v>0</v>
      </c>
      <c r="J105" s="19">
        <v>0</v>
      </c>
      <c r="K105" s="20">
        <v>0</v>
      </c>
      <c r="L105" s="19">
        <v>0</v>
      </c>
      <c r="M105" s="20">
        <v>0</v>
      </c>
      <c r="N105" s="29">
        <f t="shared" si="21"/>
        <v>0</v>
      </c>
      <c r="O105" s="73">
        <f t="shared" si="21"/>
        <v>0.2</v>
      </c>
    </row>
    <row r="106" spans="1:15" ht="11.25">
      <c r="A106" s="75"/>
      <c r="B106" s="9"/>
      <c r="C106" s="20" t="s">
        <v>8</v>
      </c>
      <c r="D106" s="19">
        <v>0</v>
      </c>
      <c r="E106" s="20">
        <v>0</v>
      </c>
      <c r="F106" s="19">
        <v>0</v>
      </c>
      <c r="G106" s="20">
        <v>0</v>
      </c>
      <c r="H106" s="19">
        <v>0</v>
      </c>
      <c r="I106" s="20">
        <v>0</v>
      </c>
      <c r="J106" s="19">
        <v>0</v>
      </c>
      <c r="K106" s="20">
        <v>0</v>
      </c>
      <c r="L106" s="19">
        <v>0</v>
      </c>
      <c r="M106" s="20">
        <v>0</v>
      </c>
      <c r="N106" s="29">
        <f t="shared" si="21"/>
        <v>0</v>
      </c>
      <c r="O106" s="73">
        <f t="shared" si="21"/>
        <v>0</v>
      </c>
    </row>
    <row r="107" spans="1:15" ht="11.25">
      <c r="A107" s="75"/>
      <c r="B107" s="9"/>
      <c r="C107" s="20" t="s">
        <v>9</v>
      </c>
      <c r="D107" s="19">
        <v>4</v>
      </c>
      <c r="E107" s="20">
        <v>1</v>
      </c>
      <c r="F107" s="19">
        <v>3</v>
      </c>
      <c r="G107" s="20">
        <v>0</v>
      </c>
      <c r="H107" s="19">
        <v>4</v>
      </c>
      <c r="I107" s="20">
        <v>0</v>
      </c>
      <c r="J107" s="19">
        <v>6</v>
      </c>
      <c r="K107" s="20">
        <v>0</v>
      </c>
      <c r="L107" s="19">
        <v>5</v>
      </c>
      <c r="M107" s="20">
        <v>0</v>
      </c>
      <c r="N107" s="29">
        <f t="shared" si="21"/>
        <v>4.4</v>
      </c>
      <c r="O107" s="73">
        <f t="shared" si="21"/>
        <v>0.2</v>
      </c>
    </row>
    <row r="108" spans="1:15" ht="11.25">
      <c r="A108" s="75"/>
      <c r="B108" s="9"/>
      <c r="C108" s="20" t="s">
        <v>22</v>
      </c>
      <c r="D108" s="19">
        <v>0</v>
      </c>
      <c r="E108" s="20">
        <v>0</v>
      </c>
      <c r="F108" s="19">
        <v>0</v>
      </c>
      <c r="G108" s="20">
        <v>0</v>
      </c>
      <c r="H108" s="19">
        <v>0</v>
      </c>
      <c r="I108" s="20">
        <v>0</v>
      </c>
      <c r="J108" s="19">
        <v>0</v>
      </c>
      <c r="K108" s="20">
        <v>0</v>
      </c>
      <c r="L108" s="19">
        <v>0</v>
      </c>
      <c r="M108" s="20">
        <v>0</v>
      </c>
      <c r="N108" s="29">
        <f t="shared" si="21"/>
        <v>0</v>
      </c>
      <c r="O108" s="73">
        <f t="shared" si="21"/>
        <v>0</v>
      </c>
    </row>
    <row r="109" spans="1:15" ht="11.25">
      <c r="A109" s="75"/>
      <c r="B109" s="9"/>
      <c r="C109" s="22" t="s">
        <v>10</v>
      </c>
      <c r="D109" s="21">
        <f aca="true" t="shared" si="22" ref="D109:M109">SUM(D102:D108)</f>
        <v>12</v>
      </c>
      <c r="E109" s="22">
        <f t="shared" si="22"/>
        <v>2</v>
      </c>
      <c r="F109" s="21">
        <f t="shared" si="22"/>
        <v>6</v>
      </c>
      <c r="G109" s="22">
        <f t="shared" si="22"/>
        <v>1</v>
      </c>
      <c r="H109" s="21">
        <f t="shared" si="22"/>
        <v>11</v>
      </c>
      <c r="I109" s="22">
        <f t="shared" si="22"/>
        <v>0</v>
      </c>
      <c r="J109" s="21">
        <f t="shared" si="22"/>
        <v>11</v>
      </c>
      <c r="K109" s="22">
        <f t="shared" si="22"/>
        <v>0</v>
      </c>
      <c r="L109" s="21">
        <f t="shared" si="22"/>
        <v>16</v>
      </c>
      <c r="M109" s="22">
        <f t="shared" si="22"/>
        <v>2</v>
      </c>
      <c r="N109" s="30">
        <f t="shared" si="21"/>
        <v>11.2</v>
      </c>
      <c r="O109" s="74">
        <f t="shared" si="21"/>
        <v>1</v>
      </c>
    </row>
    <row r="110" spans="1:15" ht="11.25">
      <c r="A110" s="75"/>
      <c r="B110" s="9"/>
      <c r="C110" s="20"/>
      <c r="D110" s="19"/>
      <c r="E110" s="20"/>
      <c r="F110" s="19"/>
      <c r="G110" s="20"/>
      <c r="H110" s="19"/>
      <c r="I110" s="20"/>
      <c r="J110" s="19"/>
      <c r="K110" s="20"/>
      <c r="L110" s="19"/>
      <c r="M110" s="20"/>
      <c r="N110" s="27"/>
      <c r="O110" s="62"/>
    </row>
    <row r="111" spans="1:15" ht="22.5">
      <c r="A111" s="75" t="s">
        <v>85</v>
      </c>
      <c r="B111" s="9">
        <v>1972</v>
      </c>
      <c r="C111" s="20" t="s">
        <v>4</v>
      </c>
      <c r="D111" s="19">
        <v>0</v>
      </c>
      <c r="E111" s="20">
        <v>0</v>
      </c>
      <c r="F111" s="19">
        <v>1</v>
      </c>
      <c r="G111" s="20">
        <v>1</v>
      </c>
      <c r="H111" s="19">
        <v>1</v>
      </c>
      <c r="I111" s="20">
        <v>1</v>
      </c>
      <c r="J111" s="19">
        <v>1</v>
      </c>
      <c r="K111" s="20">
        <v>0</v>
      </c>
      <c r="L111" s="19">
        <v>0</v>
      </c>
      <c r="M111" s="20">
        <v>0</v>
      </c>
      <c r="N111" s="29">
        <f aca="true" t="shared" si="23" ref="N111:O118">(D111+F111+H111+J111+L111)/5</f>
        <v>0.6</v>
      </c>
      <c r="O111" s="73">
        <f t="shared" si="23"/>
        <v>0.4</v>
      </c>
    </row>
    <row r="112" spans="1:15" ht="11.25">
      <c r="A112" s="75"/>
      <c r="B112" s="9"/>
      <c r="C112" s="20" t="s">
        <v>5</v>
      </c>
      <c r="D112" s="19">
        <v>0</v>
      </c>
      <c r="E112" s="20">
        <v>0</v>
      </c>
      <c r="F112" s="19">
        <v>0</v>
      </c>
      <c r="G112" s="20">
        <v>0</v>
      </c>
      <c r="H112" s="19">
        <v>0</v>
      </c>
      <c r="I112" s="20">
        <v>0</v>
      </c>
      <c r="J112" s="19">
        <v>0</v>
      </c>
      <c r="K112" s="20">
        <v>0</v>
      </c>
      <c r="L112" s="19">
        <v>0</v>
      </c>
      <c r="M112" s="20">
        <v>0</v>
      </c>
      <c r="N112" s="29">
        <f t="shared" si="23"/>
        <v>0</v>
      </c>
      <c r="O112" s="73">
        <f t="shared" si="23"/>
        <v>0</v>
      </c>
    </row>
    <row r="113" spans="1:15" ht="11.25">
      <c r="A113" s="75"/>
      <c r="B113" s="9"/>
      <c r="C113" s="20" t="s">
        <v>6</v>
      </c>
      <c r="D113" s="19">
        <v>0</v>
      </c>
      <c r="E113" s="20">
        <v>0</v>
      </c>
      <c r="F113" s="19">
        <v>0</v>
      </c>
      <c r="G113" s="20">
        <v>0</v>
      </c>
      <c r="H113" s="19">
        <v>0</v>
      </c>
      <c r="I113" s="20">
        <v>0</v>
      </c>
      <c r="J113" s="19">
        <v>1</v>
      </c>
      <c r="K113" s="20">
        <v>0</v>
      </c>
      <c r="L113" s="19">
        <v>0</v>
      </c>
      <c r="M113" s="20">
        <v>0</v>
      </c>
      <c r="N113" s="29">
        <f t="shared" si="23"/>
        <v>0.2</v>
      </c>
      <c r="O113" s="73">
        <f t="shared" si="23"/>
        <v>0</v>
      </c>
    </row>
    <row r="114" spans="1:15" ht="11.25">
      <c r="A114" s="75"/>
      <c r="B114" s="9"/>
      <c r="C114" s="20" t="s">
        <v>7</v>
      </c>
      <c r="D114" s="19">
        <v>0</v>
      </c>
      <c r="E114" s="20">
        <v>0</v>
      </c>
      <c r="F114" s="19">
        <v>0</v>
      </c>
      <c r="G114" s="20">
        <v>0</v>
      </c>
      <c r="H114" s="19">
        <v>0</v>
      </c>
      <c r="I114" s="20">
        <v>0</v>
      </c>
      <c r="J114" s="19">
        <v>0</v>
      </c>
      <c r="K114" s="20">
        <v>0</v>
      </c>
      <c r="L114" s="19">
        <v>0</v>
      </c>
      <c r="M114" s="20">
        <v>0</v>
      </c>
      <c r="N114" s="29">
        <f t="shared" si="23"/>
        <v>0</v>
      </c>
      <c r="O114" s="73">
        <f t="shared" si="23"/>
        <v>0</v>
      </c>
    </row>
    <row r="115" spans="1:15" ht="11.25">
      <c r="A115" s="75"/>
      <c r="B115" s="9"/>
      <c r="C115" s="20" t="s">
        <v>8</v>
      </c>
      <c r="D115" s="19">
        <v>0</v>
      </c>
      <c r="E115" s="20">
        <v>0</v>
      </c>
      <c r="F115" s="19">
        <v>0</v>
      </c>
      <c r="G115" s="20">
        <v>0</v>
      </c>
      <c r="H115" s="19">
        <v>0</v>
      </c>
      <c r="I115" s="20">
        <v>0</v>
      </c>
      <c r="J115" s="19">
        <v>0</v>
      </c>
      <c r="K115" s="20">
        <v>1</v>
      </c>
      <c r="L115" s="19">
        <v>0</v>
      </c>
      <c r="M115" s="20">
        <v>0</v>
      </c>
      <c r="N115" s="29">
        <f t="shared" si="23"/>
        <v>0</v>
      </c>
      <c r="O115" s="73">
        <f t="shared" si="23"/>
        <v>0.2</v>
      </c>
    </row>
    <row r="116" spans="1:15" ht="11.25">
      <c r="A116" s="75"/>
      <c r="B116" s="9"/>
      <c r="C116" s="20" t="s">
        <v>9</v>
      </c>
      <c r="D116" s="19">
        <v>0</v>
      </c>
      <c r="E116" s="20">
        <v>0</v>
      </c>
      <c r="F116" s="19">
        <v>0</v>
      </c>
      <c r="G116" s="20">
        <v>1</v>
      </c>
      <c r="H116" s="19">
        <v>0</v>
      </c>
      <c r="I116" s="20">
        <v>0</v>
      </c>
      <c r="J116" s="19">
        <v>0</v>
      </c>
      <c r="K116" s="20">
        <v>0</v>
      </c>
      <c r="L116" s="19">
        <v>0</v>
      </c>
      <c r="M116" s="20">
        <v>0</v>
      </c>
      <c r="N116" s="29">
        <f t="shared" si="23"/>
        <v>0</v>
      </c>
      <c r="O116" s="73">
        <f t="shared" si="23"/>
        <v>0.2</v>
      </c>
    </row>
    <row r="117" spans="1:15" ht="11.25">
      <c r="A117" s="75"/>
      <c r="B117" s="9"/>
      <c r="C117" s="20" t="s">
        <v>22</v>
      </c>
      <c r="D117" s="19">
        <v>0</v>
      </c>
      <c r="E117" s="20">
        <v>0</v>
      </c>
      <c r="F117" s="19">
        <v>0</v>
      </c>
      <c r="G117" s="20">
        <v>0</v>
      </c>
      <c r="H117" s="19">
        <v>0</v>
      </c>
      <c r="I117" s="20">
        <v>0</v>
      </c>
      <c r="J117" s="19">
        <v>0</v>
      </c>
      <c r="K117" s="20">
        <v>0</v>
      </c>
      <c r="L117" s="19">
        <v>0</v>
      </c>
      <c r="M117" s="20">
        <v>0</v>
      </c>
      <c r="N117" s="29">
        <f t="shared" si="23"/>
        <v>0</v>
      </c>
      <c r="O117" s="73">
        <f t="shared" si="23"/>
        <v>0</v>
      </c>
    </row>
    <row r="118" spans="1:15" s="3" customFormat="1" ht="11.25">
      <c r="A118" s="75"/>
      <c r="B118" s="9"/>
      <c r="C118" s="22" t="s">
        <v>10</v>
      </c>
      <c r="D118" s="21">
        <f aca="true" t="shared" si="24" ref="D118:M118">SUM(D111:D117)</f>
        <v>0</v>
      </c>
      <c r="E118" s="22">
        <f t="shared" si="24"/>
        <v>0</v>
      </c>
      <c r="F118" s="21">
        <f t="shared" si="24"/>
        <v>1</v>
      </c>
      <c r="G118" s="22">
        <f t="shared" si="24"/>
        <v>2</v>
      </c>
      <c r="H118" s="21">
        <f t="shared" si="24"/>
        <v>1</v>
      </c>
      <c r="I118" s="22">
        <f t="shared" si="24"/>
        <v>1</v>
      </c>
      <c r="J118" s="21">
        <f t="shared" si="24"/>
        <v>2</v>
      </c>
      <c r="K118" s="22">
        <f t="shared" si="24"/>
        <v>1</v>
      </c>
      <c r="L118" s="21">
        <f t="shared" si="24"/>
        <v>0</v>
      </c>
      <c r="M118" s="22">
        <f t="shared" si="24"/>
        <v>0</v>
      </c>
      <c r="N118" s="30">
        <f t="shared" si="23"/>
        <v>0.8</v>
      </c>
      <c r="O118" s="74">
        <f t="shared" si="23"/>
        <v>0.8</v>
      </c>
    </row>
    <row r="119" spans="1:15" ht="11.25">
      <c r="A119" s="75"/>
      <c r="B119" s="9"/>
      <c r="C119" s="20"/>
      <c r="D119" s="19"/>
      <c r="E119" s="20"/>
      <c r="F119" s="19"/>
      <c r="G119" s="20"/>
      <c r="H119" s="19"/>
      <c r="I119" s="20"/>
      <c r="J119" s="19"/>
      <c r="K119" s="20"/>
      <c r="L119" s="19"/>
      <c r="M119" s="20"/>
      <c r="N119" s="27"/>
      <c r="O119" s="62"/>
    </row>
    <row r="120" spans="1:15" ht="11.25">
      <c r="A120" s="75" t="s">
        <v>87</v>
      </c>
      <c r="B120" s="9">
        <v>1974</v>
      </c>
      <c r="C120" s="20" t="s">
        <v>4</v>
      </c>
      <c r="D120" s="19">
        <v>1</v>
      </c>
      <c r="E120" s="20">
        <v>7</v>
      </c>
      <c r="F120" s="19">
        <v>1</v>
      </c>
      <c r="G120" s="20">
        <v>18</v>
      </c>
      <c r="H120" s="19">
        <v>4</v>
      </c>
      <c r="I120" s="20">
        <v>17</v>
      </c>
      <c r="J120" s="19">
        <v>4</v>
      </c>
      <c r="K120" s="20">
        <v>8</v>
      </c>
      <c r="L120" s="19">
        <v>2</v>
      </c>
      <c r="M120" s="20">
        <v>5</v>
      </c>
      <c r="N120" s="29">
        <f aca="true" t="shared" si="25" ref="N120:O127">(D120+F120+H120+J120+L120)/5</f>
        <v>2.4</v>
      </c>
      <c r="O120" s="73">
        <f t="shared" si="25"/>
        <v>11</v>
      </c>
    </row>
    <row r="121" spans="1:15" ht="11.25">
      <c r="A121" s="75"/>
      <c r="B121" s="9"/>
      <c r="C121" s="20" t="s">
        <v>5</v>
      </c>
      <c r="D121" s="19">
        <v>0</v>
      </c>
      <c r="E121" s="20">
        <v>2</v>
      </c>
      <c r="F121" s="19">
        <v>0</v>
      </c>
      <c r="G121" s="20">
        <v>1</v>
      </c>
      <c r="H121" s="19">
        <v>0</v>
      </c>
      <c r="I121" s="20">
        <v>1</v>
      </c>
      <c r="J121" s="19">
        <v>0</v>
      </c>
      <c r="K121" s="20">
        <v>4</v>
      </c>
      <c r="L121" s="19">
        <v>0</v>
      </c>
      <c r="M121" s="20">
        <v>2</v>
      </c>
      <c r="N121" s="29">
        <f t="shared" si="25"/>
        <v>0</v>
      </c>
      <c r="O121" s="73">
        <f t="shared" si="25"/>
        <v>2</v>
      </c>
    </row>
    <row r="122" spans="1:15" ht="11.25">
      <c r="A122" s="75"/>
      <c r="B122" s="9"/>
      <c r="C122" s="20" t="s">
        <v>6</v>
      </c>
      <c r="D122" s="19">
        <v>0</v>
      </c>
      <c r="E122" s="20">
        <v>0</v>
      </c>
      <c r="F122" s="19">
        <v>0</v>
      </c>
      <c r="G122" s="20">
        <v>0</v>
      </c>
      <c r="H122" s="19">
        <v>0</v>
      </c>
      <c r="I122" s="20">
        <v>0</v>
      </c>
      <c r="J122" s="19">
        <v>0</v>
      </c>
      <c r="K122" s="20">
        <v>1</v>
      </c>
      <c r="L122" s="19">
        <v>0</v>
      </c>
      <c r="M122" s="20">
        <v>0</v>
      </c>
      <c r="N122" s="29">
        <f t="shared" si="25"/>
        <v>0</v>
      </c>
      <c r="O122" s="73">
        <f t="shared" si="25"/>
        <v>0.2</v>
      </c>
    </row>
    <row r="123" spans="1:15" ht="11.25">
      <c r="A123" s="75"/>
      <c r="B123" s="9"/>
      <c r="C123" s="20" t="s">
        <v>7</v>
      </c>
      <c r="D123" s="19">
        <v>0</v>
      </c>
      <c r="E123" s="20">
        <v>0</v>
      </c>
      <c r="F123" s="19">
        <v>0</v>
      </c>
      <c r="G123" s="20">
        <v>0</v>
      </c>
      <c r="H123" s="19">
        <v>0</v>
      </c>
      <c r="I123" s="20">
        <v>0</v>
      </c>
      <c r="J123" s="19">
        <v>0</v>
      </c>
      <c r="K123" s="20">
        <v>0</v>
      </c>
      <c r="L123" s="19">
        <v>0</v>
      </c>
      <c r="M123" s="20">
        <v>0</v>
      </c>
      <c r="N123" s="29">
        <f t="shared" si="25"/>
        <v>0</v>
      </c>
      <c r="O123" s="73">
        <f t="shared" si="25"/>
        <v>0</v>
      </c>
    </row>
    <row r="124" spans="1:15" ht="11.25">
      <c r="A124" s="75"/>
      <c r="B124" s="9"/>
      <c r="C124" s="20" t="s">
        <v>8</v>
      </c>
      <c r="D124" s="19">
        <v>0</v>
      </c>
      <c r="E124" s="20">
        <v>0</v>
      </c>
      <c r="F124" s="19">
        <v>0</v>
      </c>
      <c r="G124" s="20">
        <v>0</v>
      </c>
      <c r="H124" s="19">
        <v>0</v>
      </c>
      <c r="I124" s="20">
        <v>1</v>
      </c>
      <c r="J124" s="19">
        <v>0</v>
      </c>
      <c r="K124" s="20">
        <v>0</v>
      </c>
      <c r="L124" s="19">
        <v>0</v>
      </c>
      <c r="M124" s="20">
        <v>0</v>
      </c>
      <c r="N124" s="29">
        <f t="shared" si="25"/>
        <v>0</v>
      </c>
      <c r="O124" s="73">
        <f t="shared" si="25"/>
        <v>0.2</v>
      </c>
    </row>
    <row r="125" spans="1:15" ht="11.25">
      <c r="A125" s="75"/>
      <c r="B125" s="9"/>
      <c r="C125" s="20" t="s">
        <v>9</v>
      </c>
      <c r="D125" s="19">
        <v>0</v>
      </c>
      <c r="E125" s="20">
        <v>1</v>
      </c>
      <c r="F125" s="19">
        <v>0</v>
      </c>
      <c r="G125" s="20">
        <v>0</v>
      </c>
      <c r="H125" s="19">
        <v>0</v>
      </c>
      <c r="I125" s="20">
        <v>0</v>
      </c>
      <c r="J125" s="19">
        <v>0</v>
      </c>
      <c r="K125" s="20">
        <v>0</v>
      </c>
      <c r="L125" s="19">
        <v>0</v>
      </c>
      <c r="M125" s="20">
        <v>0</v>
      </c>
      <c r="N125" s="29">
        <f t="shared" si="25"/>
        <v>0</v>
      </c>
      <c r="O125" s="73">
        <f t="shared" si="25"/>
        <v>0.2</v>
      </c>
    </row>
    <row r="126" spans="1:15" ht="11.25">
      <c r="A126" s="75"/>
      <c r="B126" s="9"/>
      <c r="C126" s="20" t="s">
        <v>22</v>
      </c>
      <c r="D126" s="19">
        <v>0</v>
      </c>
      <c r="E126" s="20">
        <v>0</v>
      </c>
      <c r="F126" s="19">
        <v>0</v>
      </c>
      <c r="G126" s="20">
        <v>0</v>
      </c>
      <c r="H126" s="19">
        <v>0</v>
      </c>
      <c r="I126" s="20">
        <v>0</v>
      </c>
      <c r="J126" s="19">
        <v>0</v>
      </c>
      <c r="K126" s="20">
        <v>0</v>
      </c>
      <c r="L126" s="19">
        <v>0</v>
      </c>
      <c r="M126" s="20">
        <v>0</v>
      </c>
      <c r="N126" s="29">
        <f t="shared" si="25"/>
        <v>0</v>
      </c>
      <c r="O126" s="73">
        <f t="shared" si="25"/>
        <v>0</v>
      </c>
    </row>
    <row r="127" spans="1:15" s="3" customFormat="1" ht="11.25">
      <c r="A127" s="75"/>
      <c r="B127" s="9"/>
      <c r="C127" s="22" t="s">
        <v>10</v>
      </c>
      <c r="D127" s="21">
        <f aca="true" t="shared" si="26" ref="D127:M127">SUM(D120:D126)</f>
        <v>1</v>
      </c>
      <c r="E127" s="22">
        <f t="shared" si="26"/>
        <v>10</v>
      </c>
      <c r="F127" s="21">
        <f t="shared" si="26"/>
        <v>1</v>
      </c>
      <c r="G127" s="22">
        <f t="shared" si="26"/>
        <v>19</v>
      </c>
      <c r="H127" s="21">
        <f t="shared" si="26"/>
        <v>4</v>
      </c>
      <c r="I127" s="22">
        <f t="shared" si="26"/>
        <v>19</v>
      </c>
      <c r="J127" s="21">
        <f t="shared" si="26"/>
        <v>4</v>
      </c>
      <c r="K127" s="22">
        <f t="shared" si="26"/>
        <v>13</v>
      </c>
      <c r="L127" s="21">
        <f t="shared" si="26"/>
        <v>2</v>
      </c>
      <c r="M127" s="22">
        <f t="shared" si="26"/>
        <v>7</v>
      </c>
      <c r="N127" s="30">
        <f t="shared" si="25"/>
        <v>2.4</v>
      </c>
      <c r="O127" s="74">
        <f t="shared" si="25"/>
        <v>13.6</v>
      </c>
    </row>
    <row r="128" spans="1:15" ht="11.25">
      <c r="A128" s="75"/>
      <c r="B128" s="9"/>
      <c r="C128" s="20"/>
      <c r="D128" s="19"/>
      <c r="E128" s="20"/>
      <c r="F128" s="19"/>
      <c r="G128" s="20"/>
      <c r="H128" s="19"/>
      <c r="I128" s="20"/>
      <c r="J128" s="19"/>
      <c r="K128" s="20"/>
      <c r="L128" s="19"/>
      <c r="M128" s="20"/>
      <c r="N128" s="27"/>
      <c r="O128" s="62"/>
    </row>
    <row r="129" spans="1:15" ht="9.75" customHeight="1">
      <c r="A129" s="75" t="s">
        <v>177</v>
      </c>
      <c r="B129" s="9">
        <v>1975</v>
      </c>
      <c r="C129" s="20" t="s">
        <v>4</v>
      </c>
      <c r="D129" s="19">
        <v>2</v>
      </c>
      <c r="E129" s="20">
        <v>2</v>
      </c>
      <c r="F129" s="19">
        <v>4</v>
      </c>
      <c r="G129" s="20">
        <v>0</v>
      </c>
      <c r="H129" s="19">
        <v>2</v>
      </c>
      <c r="I129" s="20">
        <v>2</v>
      </c>
      <c r="J129" s="19">
        <v>2</v>
      </c>
      <c r="K129" s="20">
        <v>1</v>
      </c>
      <c r="L129" s="19">
        <v>1</v>
      </c>
      <c r="M129" s="20">
        <v>1</v>
      </c>
      <c r="N129" s="29">
        <f aca="true" t="shared" si="27" ref="N129:O136">(D129+F129+H129+J129+L129)/5</f>
        <v>2.2</v>
      </c>
      <c r="O129" s="73">
        <f t="shared" si="27"/>
        <v>1.2</v>
      </c>
    </row>
    <row r="130" spans="1:15" ht="11.25">
      <c r="A130" s="75"/>
      <c r="B130" s="9"/>
      <c r="C130" s="20" t="s">
        <v>5</v>
      </c>
      <c r="D130" s="19">
        <v>0</v>
      </c>
      <c r="E130" s="20">
        <v>0</v>
      </c>
      <c r="F130" s="19">
        <v>0</v>
      </c>
      <c r="G130" s="20">
        <v>0</v>
      </c>
      <c r="H130" s="19">
        <v>0</v>
      </c>
      <c r="I130" s="20">
        <v>0</v>
      </c>
      <c r="J130" s="19">
        <v>0</v>
      </c>
      <c r="K130" s="20">
        <v>1</v>
      </c>
      <c r="L130" s="19">
        <v>0</v>
      </c>
      <c r="M130" s="20">
        <v>0</v>
      </c>
      <c r="N130" s="29">
        <f t="shared" si="27"/>
        <v>0</v>
      </c>
      <c r="O130" s="73">
        <f t="shared" si="27"/>
        <v>0.2</v>
      </c>
    </row>
    <row r="131" spans="1:15" ht="11.25">
      <c r="A131" s="75"/>
      <c r="B131" s="9"/>
      <c r="C131" s="20" t="s">
        <v>6</v>
      </c>
      <c r="D131" s="19">
        <v>0</v>
      </c>
      <c r="E131" s="20">
        <v>0</v>
      </c>
      <c r="F131" s="19">
        <v>0</v>
      </c>
      <c r="G131" s="20">
        <v>0</v>
      </c>
      <c r="H131" s="19">
        <v>0</v>
      </c>
      <c r="I131" s="20">
        <v>0</v>
      </c>
      <c r="J131" s="19">
        <v>0</v>
      </c>
      <c r="K131" s="20">
        <v>0</v>
      </c>
      <c r="L131" s="19">
        <v>0</v>
      </c>
      <c r="M131" s="20">
        <v>0</v>
      </c>
      <c r="N131" s="29">
        <f t="shared" si="27"/>
        <v>0</v>
      </c>
      <c r="O131" s="73">
        <f t="shared" si="27"/>
        <v>0</v>
      </c>
    </row>
    <row r="132" spans="1:15" ht="11.25">
      <c r="A132" s="75"/>
      <c r="B132" s="9"/>
      <c r="C132" s="20" t="s">
        <v>7</v>
      </c>
      <c r="D132" s="19">
        <v>0</v>
      </c>
      <c r="E132" s="20">
        <v>0</v>
      </c>
      <c r="F132" s="19">
        <v>0</v>
      </c>
      <c r="G132" s="20">
        <v>0</v>
      </c>
      <c r="H132" s="19">
        <v>0</v>
      </c>
      <c r="I132" s="20">
        <v>0</v>
      </c>
      <c r="J132" s="19">
        <v>0</v>
      </c>
      <c r="K132" s="20">
        <v>0</v>
      </c>
      <c r="L132" s="19">
        <v>0</v>
      </c>
      <c r="M132" s="20">
        <v>0</v>
      </c>
      <c r="N132" s="29">
        <f t="shared" si="27"/>
        <v>0</v>
      </c>
      <c r="O132" s="73">
        <f t="shared" si="27"/>
        <v>0</v>
      </c>
    </row>
    <row r="133" spans="1:15" ht="11.25">
      <c r="A133" s="75"/>
      <c r="B133" s="9"/>
      <c r="C133" s="20" t="s">
        <v>8</v>
      </c>
      <c r="D133" s="19">
        <v>0</v>
      </c>
      <c r="E133" s="20">
        <v>0</v>
      </c>
      <c r="F133" s="19">
        <v>0</v>
      </c>
      <c r="G133" s="20">
        <v>0</v>
      </c>
      <c r="H133" s="19">
        <v>0</v>
      </c>
      <c r="I133" s="20">
        <v>0</v>
      </c>
      <c r="J133" s="19">
        <v>0</v>
      </c>
      <c r="K133" s="20">
        <v>0</v>
      </c>
      <c r="L133" s="19">
        <v>0</v>
      </c>
      <c r="M133" s="20">
        <v>0</v>
      </c>
      <c r="N133" s="29">
        <f t="shared" si="27"/>
        <v>0</v>
      </c>
      <c r="O133" s="73">
        <f t="shared" si="27"/>
        <v>0</v>
      </c>
    </row>
    <row r="134" spans="1:15" ht="11.25">
      <c r="A134" s="75"/>
      <c r="B134" s="9"/>
      <c r="C134" s="20" t="s">
        <v>9</v>
      </c>
      <c r="D134" s="19">
        <v>0</v>
      </c>
      <c r="E134" s="20">
        <v>0</v>
      </c>
      <c r="F134" s="19">
        <v>0</v>
      </c>
      <c r="G134" s="20">
        <v>0</v>
      </c>
      <c r="H134" s="19">
        <v>0</v>
      </c>
      <c r="I134" s="20">
        <v>0</v>
      </c>
      <c r="J134" s="19">
        <v>0</v>
      </c>
      <c r="K134" s="20">
        <v>0</v>
      </c>
      <c r="L134" s="19">
        <v>0</v>
      </c>
      <c r="M134" s="20">
        <v>0</v>
      </c>
      <c r="N134" s="29">
        <f t="shared" si="27"/>
        <v>0</v>
      </c>
      <c r="O134" s="73">
        <f t="shared" si="27"/>
        <v>0</v>
      </c>
    </row>
    <row r="135" spans="1:15" ht="11.25">
      <c r="A135" s="75"/>
      <c r="B135" s="9"/>
      <c r="C135" s="20" t="s">
        <v>22</v>
      </c>
      <c r="D135" s="19">
        <v>0</v>
      </c>
      <c r="E135" s="20">
        <v>0</v>
      </c>
      <c r="F135" s="19">
        <v>0</v>
      </c>
      <c r="G135" s="20">
        <v>0</v>
      </c>
      <c r="H135" s="19">
        <v>0</v>
      </c>
      <c r="I135" s="20">
        <v>0</v>
      </c>
      <c r="J135" s="19">
        <v>0</v>
      </c>
      <c r="K135" s="20">
        <v>0</v>
      </c>
      <c r="L135" s="19">
        <v>0</v>
      </c>
      <c r="M135" s="20">
        <v>0</v>
      </c>
      <c r="N135" s="29">
        <f t="shared" si="27"/>
        <v>0</v>
      </c>
      <c r="O135" s="73">
        <f t="shared" si="27"/>
        <v>0</v>
      </c>
    </row>
    <row r="136" spans="1:15" s="3" customFormat="1" ht="11.25">
      <c r="A136" s="75"/>
      <c r="B136" s="9"/>
      <c r="C136" s="22" t="s">
        <v>10</v>
      </c>
      <c r="D136" s="21">
        <f aca="true" t="shared" si="28" ref="D136:M136">SUM(D129:D135)</f>
        <v>2</v>
      </c>
      <c r="E136" s="22">
        <f t="shared" si="28"/>
        <v>2</v>
      </c>
      <c r="F136" s="21">
        <f t="shared" si="28"/>
        <v>4</v>
      </c>
      <c r="G136" s="22">
        <f t="shared" si="28"/>
        <v>0</v>
      </c>
      <c r="H136" s="21">
        <f t="shared" si="28"/>
        <v>2</v>
      </c>
      <c r="I136" s="22">
        <f t="shared" si="28"/>
        <v>2</v>
      </c>
      <c r="J136" s="21">
        <f t="shared" si="28"/>
        <v>2</v>
      </c>
      <c r="K136" s="22">
        <f t="shared" si="28"/>
        <v>2</v>
      </c>
      <c r="L136" s="21">
        <f t="shared" si="28"/>
        <v>1</v>
      </c>
      <c r="M136" s="22">
        <f t="shared" si="28"/>
        <v>1</v>
      </c>
      <c r="N136" s="30">
        <f t="shared" si="27"/>
        <v>2.2</v>
      </c>
      <c r="O136" s="74">
        <f t="shared" si="27"/>
        <v>1.4</v>
      </c>
    </row>
    <row r="137" spans="1:15" s="3" customFormat="1" ht="11.25">
      <c r="A137" s="75"/>
      <c r="B137" s="9"/>
      <c r="C137" s="22"/>
      <c r="D137" s="21"/>
      <c r="E137" s="22"/>
      <c r="F137" s="21"/>
      <c r="G137" s="22"/>
      <c r="H137" s="21"/>
      <c r="I137" s="22"/>
      <c r="J137" s="21"/>
      <c r="K137" s="22"/>
      <c r="L137" s="21"/>
      <c r="M137" s="22"/>
      <c r="N137" s="27"/>
      <c r="O137" s="62"/>
    </row>
    <row r="138" spans="1:15" ht="11.25">
      <c r="A138" s="75" t="s">
        <v>179</v>
      </c>
      <c r="B138" s="9">
        <v>1987</v>
      </c>
      <c r="C138" s="20" t="s">
        <v>4</v>
      </c>
      <c r="D138" s="19">
        <v>5</v>
      </c>
      <c r="E138" s="20">
        <v>3</v>
      </c>
      <c r="F138" s="19">
        <v>1</v>
      </c>
      <c r="G138" s="20">
        <v>3</v>
      </c>
      <c r="H138" s="19">
        <v>3</v>
      </c>
      <c r="I138" s="20">
        <v>4</v>
      </c>
      <c r="J138" s="19">
        <v>1</v>
      </c>
      <c r="K138" s="20">
        <v>1</v>
      </c>
      <c r="L138" s="19">
        <v>5</v>
      </c>
      <c r="M138" s="20">
        <v>4</v>
      </c>
      <c r="N138" s="29">
        <f aca="true" t="shared" si="29" ref="N138:O145">(D138+F138+H138+J138+L138)/5</f>
        <v>3</v>
      </c>
      <c r="O138" s="73">
        <f t="shared" si="29"/>
        <v>3</v>
      </c>
    </row>
    <row r="139" spans="1:15" ht="11.25">
      <c r="A139" s="75"/>
      <c r="B139" s="9"/>
      <c r="C139" s="20" t="s">
        <v>5</v>
      </c>
      <c r="D139" s="19">
        <v>0</v>
      </c>
      <c r="E139" s="20">
        <v>0</v>
      </c>
      <c r="F139" s="19">
        <v>0</v>
      </c>
      <c r="G139" s="20">
        <v>0</v>
      </c>
      <c r="H139" s="19">
        <v>0</v>
      </c>
      <c r="I139" s="20">
        <v>1</v>
      </c>
      <c r="J139" s="19">
        <v>0</v>
      </c>
      <c r="K139" s="20">
        <v>1</v>
      </c>
      <c r="L139" s="19">
        <v>0</v>
      </c>
      <c r="M139" s="20">
        <v>0</v>
      </c>
      <c r="N139" s="29">
        <f t="shared" si="29"/>
        <v>0</v>
      </c>
      <c r="O139" s="73">
        <f t="shared" si="29"/>
        <v>0.4</v>
      </c>
    </row>
    <row r="140" spans="1:15" ht="11.25">
      <c r="A140" s="75"/>
      <c r="B140" s="9"/>
      <c r="C140" s="20" t="s">
        <v>6</v>
      </c>
      <c r="D140" s="19">
        <v>0</v>
      </c>
      <c r="E140" s="20">
        <v>0</v>
      </c>
      <c r="F140" s="19">
        <v>0</v>
      </c>
      <c r="G140" s="20">
        <v>0</v>
      </c>
      <c r="H140" s="19">
        <v>1</v>
      </c>
      <c r="I140" s="20">
        <v>0</v>
      </c>
      <c r="J140" s="19">
        <v>0</v>
      </c>
      <c r="K140" s="20">
        <v>0</v>
      </c>
      <c r="L140" s="19">
        <v>0</v>
      </c>
      <c r="M140" s="20">
        <v>0</v>
      </c>
      <c r="N140" s="29">
        <f t="shared" si="29"/>
        <v>0.2</v>
      </c>
      <c r="O140" s="73">
        <f t="shared" si="29"/>
        <v>0</v>
      </c>
    </row>
    <row r="141" spans="1:15" ht="11.25">
      <c r="A141" s="75"/>
      <c r="B141" s="9"/>
      <c r="C141" s="20" t="s">
        <v>7</v>
      </c>
      <c r="D141" s="19">
        <v>0</v>
      </c>
      <c r="E141" s="20">
        <v>0</v>
      </c>
      <c r="F141" s="19">
        <v>0</v>
      </c>
      <c r="G141" s="20">
        <v>0</v>
      </c>
      <c r="H141" s="19">
        <v>0</v>
      </c>
      <c r="I141" s="20">
        <v>0</v>
      </c>
      <c r="J141" s="19">
        <v>0</v>
      </c>
      <c r="K141" s="20">
        <v>0</v>
      </c>
      <c r="L141" s="19">
        <v>0</v>
      </c>
      <c r="M141" s="20">
        <v>0</v>
      </c>
      <c r="N141" s="29">
        <f t="shared" si="29"/>
        <v>0</v>
      </c>
      <c r="O141" s="73">
        <f t="shared" si="29"/>
        <v>0</v>
      </c>
    </row>
    <row r="142" spans="1:15" ht="11.25">
      <c r="A142" s="75"/>
      <c r="B142" s="9"/>
      <c r="C142" s="20" t="s">
        <v>8</v>
      </c>
      <c r="D142" s="19">
        <v>0</v>
      </c>
      <c r="E142" s="20">
        <v>0</v>
      </c>
      <c r="F142" s="19">
        <v>0</v>
      </c>
      <c r="G142" s="20">
        <v>0</v>
      </c>
      <c r="H142" s="19">
        <v>0</v>
      </c>
      <c r="I142" s="20">
        <v>0</v>
      </c>
      <c r="J142" s="19">
        <v>0</v>
      </c>
      <c r="K142" s="20">
        <v>0</v>
      </c>
      <c r="L142" s="19">
        <v>0</v>
      </c>
      <c r="M142" s="20">
        <v>0</v>
      </c>
      <c r="N142" s="29">
        <f t="shared" si="29"/>
        <v>0</v>
      </c>
      <c r="O142" s="73">
        <f t="shared" si="29"/>
        <v>0</v>
      </c>
    </row>
    <row r="143" spans="1:15" ht="11.25">
      <c r="A143" s="75"/>
      <c r="B143" s="9"/>
      <c r="C143" s="20" t="s">
        <v>9</v>
      </c>
      <c r="D143" s="19">
        <v>0</v>
      </c>
      <c r="E143" s="20">
        <v>0</v>
      </c>
      <c r="F143" s="19">
        <v>0</v>
      </c>
      <c r="G143" s="20">
        <v>1</v>
      </c>
      <c r="H143" s="19">
        <v>0</v>
      </c>
      <c r="I143" s="20">
        <v>0</v>
      </c>
      <c r="J143" s="19">
        <v>1</v>
      </c>
      <c r="K143" s="20">
        <v>1</v>
      </c>
      <c r="L143" s="19">
        <v>0</v>
      </c>
      <c r="M143" s="20">
        <v>0</v>
      </c>
      <c r="N143" s="29">
        <f t="shared" si="29"/>
        <v>0.2</v>
      </c>
      <c r="O143" s="73">
        <f t="shared" si="29"/>
        <v>0.4</v>
      </c>
    </row>
    <row r="144" spans="1:15" ht="11.25">
      <c r="A144" s="75"/>
      <c r="B144" s="9"/>
      <c r="C144" s="20" t="s">
        <v>22</v>
      </c>
      <c r="D144" s="19">
        <v>0</v>
      </c>
      <c r="E144" s="20">
        <v>0</v>
      </c>
      <c r="F144" s="19">
        <v>0</v>
      </c>
      <c r="G144" s="20">
        <v>0</v>
      </c>
      <c r="H144" s="19">
        <v>0</v>
      </c>
      <c r="I144" s="20">
        <v>0</v>
      </c>
      <c r="J144" s="19">
        <v>0</v>
      </c>
      <c r="K144" s="20">
        <v>0</v>
      </c>
      <c r="L144" s="19">
        <v>0</v>
      </c>
      <c r="M144" s="20">
        <v>0</v>
      </c>
      <c r="N144" s="29">
        <f t="shared" si="29"/>
        <v>0</v>
      </c>
      <c r="O144" s="73">
        <f t="shared" si="29"/>
        <v>0</v>
      </c>
    </row>
    <row r="145" spans="1:15" s="3" customFormat="1" ht="11.25">
      <c r="A145" s="10"/>
      <c r="B145" s="9"/>
      <c r="C145" s="22" t="s">
        <v>10</v>
      </c>
      <c r="D145" s="21">
        <f aca="true" t="shared" si="30" ref="D145:M145">SUM(D138:D144)</f>
        <v>5</v>
      </c>
      <c r="E145" s="22">
        <f t="shared" si="30"/>
        <v>3</v>
      </c>
      <c r="F145" s="21">
        <f t="shared" si="30"/>
        <v>1</v>
      </c>
      <c r="G145" s="22">
        <f t="shared" si="30"/>
        <v>4</v>
      </c>
      <c r="H145" s="21">
        <f t="shared" si="30"/>
        <v>4</v>
      </c>
      <c r="I145" s="22">
        <f t="shared" si="30"/>
        <v>5</v>
      </c>
      <c r="J145" s="21">
        <f t="shared" si="30"/>
        <v>2</v>
      </c>
      <c r="K145" s="22">
        <f t="shared" si="30"/>
        <v>3</v>
      </c>
      <c r="L145" s="21">
        <f t="shared" si="30"/>
        <v>5</v>
      </c>
      <c r="M145" s="22">
        <f t="shared" si="30"/>
        <v>4</v>
      </c>
      <c r="N145" s="30">
        <f t="shared" si="29"/>
        <v>3.4</v>
      </c>
      <c r="O145" s="74">
        <f t="shared" si="29"/>
        <v>3.8</v>
      </c>
    </row>
    <row r="146" spans="1:15" ht="11.25">
      <c r="A146" s="10"/>
      <c r="B146" s="9"/>
      <c r="C146" s="20"/>
      <c r="D146" s="19"/>
      <c r="E146" s="20"/>
      <c r="F146" s="19"/>
      <c r="G146" s="20"/>
      <c r="H146" s="19"/>
      <c r="I146" s="20"/>
      <c r="J146" s="19"/>
      <c r="K146" s="20"/>
      <c r="L146" s="19"/>
      <c r="M146" s="20"/>
      <c r="N146" s="27"/>
      <c r="O146" s="62"/>
    </row>
    <row r="147" spans="1:15" ht="11.25">
      <c r="A147" s="75" t="s">
        <v>178</v>
      </c>
      <c r="B147" s="9">
        <v>1985</v>
      </c>
      <c r="C147" s="20" t="s">
        <v>4</v>
      </c>
      <c r="D147" s="19">
        <v>0</v>
      </c>
      <c r="E147" s="20">
        <v>4</v>
      </c>
      <c r="F147" s="19">
        <v>2</v>
      </c>
      <c r="G147" s="20">
        <v>2</v>
      </c>
      <c r="H147" s="19">
        <v>2</v>
      </c>
      <c r="I147" s="20">
        <v>4</v>
      </c>
      <c r="J147" s="19">
        <v>0</v>
      </c>
      <c r="K147" s="20">
        <v>6</v>
      </c>
      <c r="L147" s="19">
        <v>1</v>
      </c>
      <c r="M147" s="20">
        <v>3</v>
      </c>
      <c r="N147" s="29">
        <f aca="true" t="shared" si="31" ref="N147:N162">(D147+F147+H147+J147+L147)/5</f>
        <v>1</v>
      </c>
      <c r="O147" s="73">
        <f aca="true" t="shared" si="32" ref="O147:O162">(E147+G147+I147+K147+M147)/5</f>
        <v>3.8</v>
      </c>
    </row>
    <row r="148" spans="1:15" ht="11.25">
      <c r="A148" s="75"/>
      <c r="B148" s="9"/>
      <c r="C148" s="20" t="s">
        <v>5</v>
      </c>
      <c r="D148" s="19">
        <v>0</v>
      </c>
      <c r="E148" s="20">
        <v>0</v>
      </c>
      <c r="F148" s="19">
        <v>0</v>
      </c>
      <c r="G148" s="20">
        <v>0</v>
      </c>
      <c r="H148" s="19">
        <v>0</v>
      </c>
      <c r="I148" s="20">
        <v>0</v>
      </c>
      <c r="J148" s="19">
        <v>0</v>
      </c>
      <c r="K148" s="20">
        <v>0</v>
      </c>
      <c r="L148" s="19">
        <v>0</v>
      </c>
      <c r="M148" s="20">
        <v>0</v>
      </c>
      <c r="N148" s="29">
        <f t="shared" si="31"/>
        <v>0</v>
      </c>
      <c r="O148" s="73">
        <f t="shared" si="32"/>
        <v>0</v>
      </c>
    </row>
    <row r="149" spans="1:15" ht="11.25">
      <c r="A149" s="75"/>
      <c r="B149" s="9"/>
      <c r="C149" s="20" t="s">
        <v>6</v>
      </c>
      <c r="D149" s="19">
        <v>0</v>
      </c>
      <c r="E149" s="20">
        <v>0</v>
      </c>
      <c r="F149" s="19">
        <v>0</v>
      </c>
      <c r="G149" s="20">
        <v>1</v>
      </c>
      <c r="H149" s="19">
        <v>0</v>
      </c>
      <c r="I149" s="20">
        <v>0</v>
      </c>
      <c r="J149" s="19">
        <v>0</v>
      </c>
      <c r="K149" s="20">
        <v>0</v>
      </c>
      <c r="L149" s="19">
        <v>0</v>
      </c>
      <c r="M149" s="20">
        <v>0</v>
      </c>
      <c r="N149" s="29">
        <f t="shared" si="31"/>
        <v>0</v>
      </c>
      <c r="O149" s="73">
        <f t="shared" si="32"/>
        <v>0.2</v>
      </c>
    </row>
    <row r="150" spans="1:15" ht="11.25">
      <c r="A150" s="75"/>
      <c r="B150" s="9"/>
      <c r="C150" s="20" t="s">
        <v>7</v>
      </c>
      <c r="D150" s="19">
        <v>0</v>
      </c>
      <c r="E150" s="20">
        <v>0</v>
      </c>
      <c r="F150" s="19">
        <v>0</v>
      </c>
      <c r="G150" s="20">
        <v>0</v>
      </c>
      <c r="H150" s="19">
        <v>0</v>
      </c>
      <c r="I150" s="20">
        <v>0</v>
      </c>
      <c r="J150" s="19">
        <v>0</v>
      </c>
      <c r="K150" s="20">
        <v>0</v>
      </c>
      <c r="L150" s="19">
        <v>0</v>
      </c>
      <c r="M150" s="20">
        <v>0</v>
      </c>
      <c r="N150" s="29">
        <f t="shared" si="31"/>
        <v>0</v>
      </c>
      <c r="O150" s="73">
        <f t="shared" si="32"/>
        <v>0</v>
      </c>
    </row>
    <row r="151" spans="1:15" ht="11.25">
      <c r="A151" s="75"/>
      <c r="B151" s="9"/>
      <c r="C151" s="20" t="s">
        <v>8</v>
      </c>
      <c r="D151" s="19">
        <v>0</v>
      </c>
      <c r="E151" s="20">
        <v>0</v>
      </c>
      <c r="F151" s="19">
        <v>0</v>
      </c>
      <c r="G151" s="20">
        <v>0</v>
      </c>
      <c r="H151" s="19">
        <v>0</v>
      </c>
      <c r="I151" s="20">
        <v>0</v>
      </c>
      <c r="J151" s="19">
        <v>0</v>
      </c>
      <c r="K151" s="20">
        <v>0</v>
      </c>
      <c r="L151" s="19">
        <v>0</v>
      </c>
      <c r="M151" s="20">
        <v>0</v>
      </c>
      <c r="N151" s="29">
        <f t="shared" si="31"/>
        <v>0</v>
      </c>
      <c r="O151" s="73">
        <f t="shared" si="32"/>
        <v>0</v>
      </c>
    </row>
    <row r="152" spans="1:15" ht="11.25">
      <c r="A152" s="75"/>
      <c r="B152" s="9"/>
      <c r="C152" s="20" t="s">
        <v>9</v>
      </c>
      <c r="D152" s="19">
        <v>0</v>
      </c>
      <c r="E152" s="20">
        <v>0</v>
      </c>
      <c r="F152" s="19">
        <v>0</v>
      </c>
      <c r="G152" s="20">
        <v>0</v>
      </c>
      <c r="H152" s="19">
        <v>0</v>
      </c>
      <c r="I152" s="20">
        <v>0</v>
      </c>
      <c r="J152" s="19">
        <v>0</v>
      </c>
      <c r="K152" s="20">
        <v>0</v>
      </c>
      <c r="L152" s="19">
        <v>0</v>
      </c>
      <c r="M152" s="20">
        <v>0</v>
      </c>
      <c r="N152" s="29">
        <f t="shared" si="31"/>
        <v>0</v>
      </c>
      <c r="O152" s="73">
        <f t="shared" si="32"/>
        <v>0</v>
      </c>
    </row>
    <row r="153" spans="1:15" ht="11.25">
      <c r="A153" s="75"/>
      <c r="B153" s="9"/>
      <c r="C153" s="20" t="s">
        <v>22</v>
      </c>
      <c r="D153" s="19">
        <v>0</v>
      </c>
      <c r="E153" s="20">
        <v>0</v>
      </c>
      <c r="F153" s="19">
        <v>0</v>
      </c>
      <c r="G153" s="20">
        <v>0</v>
      </c>
      <c r="H153" s="19">
        <v>0</v>
      </c>
      <c r="I153" s="20">
        <v>0</v>
      </c>
      <c r="J153" s="19">
        <v>0</v>
      </c>
      <c r="K153" s="20">
        <v>0</v>
      </c>
      <c r="L153" s="19">
        <v>0</v>
      </c>
      <c r="M153" s="20">
        <v>0</v>
      </c>
      <c r="N153" s="29">
        <f t="shared" si="31"/>
        <v>0</v>
      </c>
      <c r="O153" s="73">
        <f t="shared" si="32"/>
        <v>0</v>
      </c>
    </row>
    <row r="154" spans="1:15" s="3" customFormat="1" ht="11.25">
      <c r="A154" s="75"/>
      <c r="B154" s="9"/>
      <c r="C154" s="22" t="s">
        <v>10</v>
      </c>
      <c r="D154" s="21">
        <f aca="true" t="shared" si="33" ref="D154:M154">SUM(D147:D153)</f>
        <v>0</v>
      </c>
      <c r="E154" s="22">
        <f t="shared" si="33"/>
        <v>4</v>
      </c>
      <c r="F154" s="21">
        <f t="shared" si="33"/>
        <v>2</v>
      </c>
      <c r="G154" s="22">
        <f t="shared" si="33"/>
        <v>3</v>
      </c>
      <c r="H154" s="21">
        <f t="shared" si="33"/>
        <v>2</v>
      </c>
      <c r="I154" s="22">
        <f t="shared" si="33"/>
        <v>4</v>
      </c>
      <c r="J154" s="21">
        <f t="shared" si="33"/>
        <v>0</v>
      </c>
      <c r="K154" s="22">
        <f t="shared" si="33"/>
        <v>6</v>
      </c>
      <c r="L154" s="21">
        <f t="shared" si="33"/>
        <v>1</v>
      </c>
      <c r="M154" s="22">
        <f t="shared" si="33"/>
        <v>3</v>
      </c>
      <c r="N154" s="30">
        <f t="shared" si="31"/>
        <v>1</v>
      </c>
      <c r="O154" s="74">
        <f t="shared" si="32"/>
        <v>4</v>
      </c>
    </row>
    <row r="155" spans="1:15" ht="22.5">
      <c r="A155" s="75" t="s">
        <v>106</v>
      </c>
      <c r="B155" s="9">
        <v>1994</v>
      </c>
      <c r="C155" s="20" t="s">
        <v>4</v>
      </c>
      <c r="D155" s="19">
        <v>2</v>
      </c>
      <c r="E155" s="20">
        <v>3</v>
      </c>
      <c r="F155" s="19">
        <v>1</v>
      </c>
      <c r="G155" s="20">
        <v>0</v>
      </c>
      <c r="H155" s="19">
        <v>10</v>
      </c>
      <c r="I155" s="20">
        <v>3</v>
      </c>
      <c r="J155" s="19">
        <v>2</v>
      </c>
      <c r="K155" s="20">
        <v>3</v>
      </c>
      <c r="L155" s="19">
        <v>4</v>
      </c>
      <c r="M155" s="20">
        <v>3</v>
      </c>
      <c r="N155" s="29">
        <f t="shared" si="31"/>
        <v>3.8</v>
      </c>
      <c r="O155" s="73">
        <f t="shared" si="32"/>
        <v>2.4</v>
      </c>
    </row>
    <row r="156" spans="1:15" ht="11.25">
      <c r="A156" s="75"/>
      <c r="B156" s="9"/>
      <c r="C156" s="20" t="s">
        <v>5</v>
      </c>
      <c r="D156" s="19">
        <v>0</v>
      </c>
      <c r="E156" s="20">
        <v>0</v>
      </c>
      <c r="F156" s="19">
        <v>0</v>
      </c>
      <c r="G156" s="20">
        <v>0</v>
      </c>
      <c r="H156" s="19">
        <v>1</v>
      </c>
      <c r="I156" s="20">
        <v>0</v>
      </c>
      <c r="J156" s="19">
        <v>0</v>
      </c>
      <c r="K156" s="20">
        <v>1</v>
      </c>
      <c r="L156" s="19">
        <v>0</v>
      </c>
      <c r="M156" s="20">
        <v>0</v>
      </c>
      <c r="N156" s="29">
        <f t="shared" si="31"/>
        <v>0.2</v>
      </c>
      <c r="O156" s="73">
        <f t="shared" si="32"/>
        <v>0.2</v>
      </c>
    </row>
    <row r="157" spans="1:15" ht="11.25">
      <c r="A157" s="75"/>
      <c r="B157" s="9"/>
      <c r="C157" s="20" t="s">
        <v>6</v>
      </c>
      <c r="D157" s="19">
        <v>0</v>
      </c>
      <c r="E157" s="20">
        <v>0</v>
      </c>
      <c r="F157" s="19">
        <v>0</v>
      </c>
      <c r="G157" s="20">
        <v>0</v>
      </c>
      <c r="H157" s="19">
        <v>0</v>
      </c>
      <c r="I157" s="20">
        <v>0</v>
      </c>
      <c r="J157" s="19">
        <v>0</v>
      </c>
      <c r="K157" s="20">
        <v>0</v>
      </c>
      <c r="L157" s="19">
        <v>0</v>
      </c>
      <c r="M157" s="20">
        <v>1</v>
      </c>
      <c r="N157" s="29">
        <f t="shared" si="31"/>
        <v>0</v>
      </c>
      <c r="O157" s="73">
        <f t="shared" si="32"/>
        <v>0.2</v>
      </c>
    </row>
    <row r="158" spans="1:15" ht="11.25">
      <c r="A158" s="75"/>
      <c r="B158" s="9"/>
      <c r="C158" s="20" t="s">
        <v>7</v>
      </c>
      <c r="D158" s="19">
        <v>0</v>
      </c>
      <c r="E158" s="20">
        <v>0</v>
      </c>
      <c r="F158" s="19">
        <v>0</v>
      </c>
      <c r="G158" s="20">
        <v>0</v>
      </c>
      <c r="H158" s="19">
        <v>0</v>
      </c>
      <c r="I158" s="20">
        <v>0</v>
      </c>
      <c r="J158" s="19">
        <v>0</v>
      </c>
      <c r="K158" s="20">
        <v>0</v>
      </c>
      <c r="L158" s="19">
        <v>0</v>
      </c>
      <c r="M158" s="20">
        <v>0</v>
      </c>
      <c r="N158" s="29">
        <f t="shared" si="31"/>
        <v>0</v>
      </c>
      <c r="O158" s="73">
        <f t="shared" si="32"/>
        <v>0</v>
      </c>
    </row>
    <row r="159" spans="1:15" ht="11.25">
      <c r="A159" s="75"/>
      <c r="B159" s="9"/>
      <c r="C159" s="20" t="s">
        <v>8</v>
      </c>
      <c r="D159" s="19">
        <v>0</v>
      </c>
      <c r="E159" s="20">
        <v>0</v>
      </c>
      <c r="F159" s="19">
        <v>0</v>
      </c>
      <c r="G159" s="20">
        <v>0</v>
      </c>
      <c r="H159" s="19">
        <v>0</v>
      </c>
      <c r="I159" s="20">
        <v>0</v>
      </c>
      <c r="J159" s="19">
        <v>0</v>
      </c>
      <c r="K159" s="20">
        <v>0</v>
      </c>
      <c r="L159" s="19">
        <v>0</v>
      </c>
      <c r="M159" s="20">
        <v>0</v>
      </c>
      <c r="N159" s="29">
        <f t="shared" si="31"/>
        <v>0</v>
      </c>
      <c r="O159" s="73">
        <f t="shared" si="32"/>
        <v>0</v>
      </c>
    </row>
    <row r="160" spans="1:15" ht="11.25">
      <c r="A160" s="75"/>
      <c r="B160" s="9"/>
      <c r="C160" s="20" t="s">
        <v>9</v>
      </c>
      <c r="D160" s="19">
        <v>0</v>
      </c>
      <c r="E160" s="20">
        <v>0</v>
      </c>
      <c r="F160" s="19">
        <v>0</v>
      </c>
      <c r="G160" s="20">
        <v>2</v>
      </c>
      <c r="H160" s="19">
        <v>0</v>
      </c>
      <c r="I160" s="20">
        <v>1</v>
      </c>
      <c r="J160" s="19">
        <v>1</v>
      </c>
      <c r="K160" s="20">
        <v>4</v>
      </c>
      <c r="L160" s="19">
        <v>1</v>
      </c>
      <c r="M160" s="20">
        <v>0</v>
      </c>
      <c r="N160" s="29">
        <f t="shared" si="31"/>
        <v>0.4</v>
      </c>
      <c r="O160" s="73">
        <f t="shared" si="32"/>
        <v>1.4</v>
      </c>
    </row>
    <row r="161" spans="1:15" ht="11.25">
      <c r="A161" s="75"/>
      <c r="B161" s="9"/>
      <c r="C161" s="20" t="s">
        <v>22</v>
      </c>
      <c r="D161" s="19">
        <v>0</v>
      </c>
      <c r="E161" s="20">
        <v>0</v>
      </c>
      <c r="F161" s="19">
        <v>0</v>
      </c>
      <c r="G161" s="20">
        <v>0</v>
      </c>
      <c r="H161" s="19">
        <v>0</v>
      </c>
      <c r="I161" s="20">
        <v>0</v>
      </c>
      <c r="J161" s="19">
        <v>0</v>
      </c>
      <c r="K161" s="20">
        <v>0</v>
      </c>
      <c r="L161" s="19">
        <v>0</v>
      </c>
      <c r="M161" s="20">
        <v>0</v>
      </c>
      <c r="N161" s="29">
        <f t="shared" si="31"/>
        <v>0</v>
      </c>
      <c r="O161" s="73">
        <f t="shared" si="32"/>
        <v>0</v>
      </c>
    </row>
    <row r="162" spans="1:15" s="3" customFormat="1" ht="11.25">
      <c r="A162" s="75"/>
      <c r="B162" s="9"/>
      <c r="C162" s="22" t="s">
        <v>10</v>
      </c>
      <c r="D162" s="21">
        <f aca="true" t="shared" si="34" ref="D162:M162">SUM(D155:D161)</f>
        <v>2</v>
      </c>
      <c r="E162" s="22">
        <f t="shared" si="34"/>
        <v>3</v>
      </c>
      <c r="F162" s="21">
        <f t="shared" si="34"/>
        <v>1</v>
      </c>
      <c r="G162" s="22">
        <f t="shared" si="34"/>
        <v>2</v>
      </c>
      <c r="H162" s="21">
        <f t="shared" si="34"/>
        <v>11</v>
      </c>
      <c r="I162" s="22">
        <f t="shared" si="34"/>
        <v>4</v>
      </c>
      <c r="J162" s="21">
        <f t="shared" si="34"/>
        <v>3</v>
      </c>
      <c r="K162" s="22">
        <f t="shared" si="34"/>
        <v>8</v>
      </c>
      <c r="L162" s="21">
        <f t="shared" si="34"/>
        <v>5</v>
      </c>
      <c r="M162" s="22">
        <f t="shared" si="34"/>
        <v>4</v>
      </c>
      <c r="N162" s="30">
        <f t="shared" si="31"/>
        <v>4.4</v>
      </c>
      <c r="O162" s="74">
        <f t="shared" si="32"/>
        <v>4.2</v>
      </c>
    </row>
    <row r="163" spans="1:15" ht="11.25">
      <c r="A163" s="75"/>
      <c r="B163" s="9"/>
      <c r="C163" s="20"/>
      <c r="D163" s="19"/>
      <c r="E163" s="20"/>
      <c r="F163" s="19"/>
      <c r="G163" s="20"/>
      <c r="H163" s="19"/>
      <c r="I163" s="20"/>
      <c r="J163" s="19"/>
      <c r="K163" s="20"/>
      <c r="L163" s="19"/>
      <c r="M163" s="20"/>
      <c r="N163" s="27"/>
      <c r="O163" s="62"/>
    </row>
    <row r="164" spans="1:15" ht="22.5">
      <c r="A164" s="75" t="s">
        <v>112</v>
      </c>
      <c r="B164" s="9">
        <v>1975</v>
      </c>
      <c r="C164" s="20" t="s">
        <v>4</v>
      </c>
      <c r="D164" s="19">
        <v>1</v>
      </c>
      <c r="E164" s="20">
        <v>6</v>
      </c>
      <c r="F164" s="19">
        <v>0</v>
      </c>
      <c r="G164" s="20">
        <v>3</v>
      </c>
      <c r="H164" s="19">
        <v>0</v>
      </c>
      <c r="I164" s="20">
        <v>6</v>
      </c>
      <c r="J164" s="19">
        <v>1</v>
      </c>
      <c r="K164" s="20">
        <v>3</v>
      </c>
      <c r="L164" s="19">
        <v>0</v>
      </c>
      <c r="M164" s="20">
        <v>6</v>
      </c>
      <c r="N164" s="29">
        <f aca="true" t="shared" si="35" ref="N164:O171">(D164+F164+H164+J164+L164)/5</f>
        <v>0.4</v>
      </c>
      <c r="O164" s="73">
        <f t="shared" si="35"/>
        <v>4.8</v>
      </c>
    </row>
    <row r="165" spans="1:15" ht="11.25">
      <c r="A165" s="75"/>
      <c r="B165" s="9"/>
      <c r="C165" s="20" t="s">
        <v>5</v>
      </c>
      <c r="D165" s="19">
        <v>0</v>
      </c>
      <c r="E165" s="20">
        <v>1</v>
      </c>
      <c r="F165" s="19">
        <v>1</v>
      </c>
      <c r="G165" s="20">
        <v>1</v>
      </c>
      <c r="H165" s="19">
        <v>0</v>
      </c>
      <c r="I165" s="20">
        <v>0</v>
      </c>
      <c r="J165" s="19">
        <v>1</v>
      </c>
      <c r="K165" s="20">
        <v>1</v>
      </c>
      <c r="L165" s="19">
        <v>0</v>
      </c>
      <c r="M165" s="20">
        <v>1</v>
      </c>
      <c r="N165" s="29">
        <f t="shared" si="35"/>
        <v>0.4</v>
      </c>
      <c r="O165" s="73">
        <f t="shared" si="35"/>
        <v>0.8</v>
      </c>
    </row>
    <row r="166" spans="1:15" ht="11.25">
      <c r="A166" s="75"/>
      <c r="B166" s="9"/>
      <c r="C166" s="20" t="s">
        <v>6</v>
      </c>
      <c r="D166" s="19">
        <v>0</v>
      </c>
      <c r="E166" s="20">
        <v>0</v>
      </c>
      <c r="F166" s="19">
        <v>0</v>
      </c>
      <c r="G166" s="20">
        <v>0</v>
      </c>
      <c r="H166" s="19">
        <v>1</v>
      </c>
      <c r="I166" s="20">
        <v>0</v>
      </c>
      <c r="J166" s="19">
        <v>0</v>
      </c>
      <c r="K166" s="20">
        <v>0</v>
      </c>
      <c r="L166" s="19">
        <v>0</v>
      </c>
      <c r="M166" s="20">
        <v>0</v>
      </c>
      <c r="N166" s="29">
        <f t="shared" si="35"/>
        <v>0.2</v>
      </c>
      <c r="O166" s="73">
        <f t="shared" si="35"/>
        <v>0</v>
      </c>
    </row>
    <row r="167" spans="1:15" ht="11.25">
      <c r="A167" s="75"/>
      <c r="B167" s="9"/>
      <c r="C167" s="20" t="s">
        <v>7</v>
      </c>
      <c r="D167" s="19">
        <v>0</v>
      </c>
      <c r="E167" s="20">
        <v>0</v>
      </c>
      <c r="F167" s="19">
        <v>0</v>
      </c>
      <c r="G167" s="20">
        <v>0</v>
      </c>
      <c r="H167" s="19">
        <v>0</v>
      </c>
      <c r="I167" s="20">
        <v>0</v>
      </c>
      <c r="J167" s="19">
        <v>0</v>
      </c>
      <c r="K167" s="20">
        <v>0</v>
      </c>
      <c r="L167" s="19">
        <v>0</v>
      </c>
      <c r="M167" s="20">
        <v>1</v>
      </c>
      <c r="N167" s="29">
        <f t="shared" si="35"/>
        <v>0</v>
      </c>
      <c r="O167" s="73">
        <f t="shared" si="35"/>
        <v>0.2</v>
      </c>
    </row>
    <row r="168" spans="1:15" ht="11.25">
      <c r="A168" s="75"/>
      <c r="B168" s="9"/>
      <c r="C168" s="20" t="s">
        <v>8</v>
      </c>
      <c r="D168" s="19">
        <v>0</v>
      </c>
      <c r="E168" s="20">
        <v>0</v>
      </c>
      <c r="F168" s="19">
        <v>0</v>
      </c>
      <c r="G168" s="20">
        <v>0</v>
      </c>
      <c r="H168" s="19">
        <v>0</v>
      </c>
      <c r="I168" s="20">
        <v>0</v>
      </c>
      <c r="J168" s="19">
        <v>0</v>
      </c>
      <c r="K168" s="20">
        <v>0</v>
      </c>
      <c r="L168" s="19">
        <v>0</v>
      </c>
      <c r="M168" s="20">
        <v>0</v>
      </c>
      <c r="N168" s="29">
        <f t="shared" si="35"/>
        <v>0</v>
      </c>
      <c r="O168" s="73">
        <f t="shared" si="35"/>
        <v>0</v>
      </c>
    </row>
    <row r="169" spans="1:15" ht="11.25">
      <c r="A169" s="75"/>
      <c r="B169" s="9"/>
      <c r="C169" s="20" t="s">
        <v>9</v>
      </c>
      <c r="D169" s="19">
        <v>0</v>
      </c>
      <c r="E169" s="20">
        <v>0</v>
      </c>
      <c r="F169" s="19">
        <v>0</v>
      </c>
      <c r="G169" s="20">
        <v>2</v>
      </c>
      <c r="H169" s="19">
        <v>1</v>
      </c>
      <c r="I169" s="20">
        <v>0</v>
      </c>
      <c r="J169" s="19">
        <v>0</v>
      </c>
      <c r="K169" s="20">
        <v>3</v>
      </c>
      <c r="L169" s="19">
        <v>0</v>
      </c>
      <c r="M169" s="20">
        <v>2</v>
      </c>
      <c r="N169" s="29">
        <f t="shared" si="35"/>
        <v>0.2</v>
      </c>
      <c r="O169" s="73">
        <f t="shared" si="35"/>
        <v>1.4</v>
      </c>
    </row>
    <row r="170" spans="1:15" ht="11.25">
      <c r="A170" s="75"/>
      <c r="B170" s="9"/>
      <c r="C170" s="20" t="s">
        <v>22</v>
      </c>
      <c r="D170" s="19">
        <v>0</v>
      </c>
      <c r="E170" s="20">
        <v>0</v>
      </c>
      <c r="F170" s="19">
        <v>0</v>
      </c>
      <c r="G170" s="20">
        <v>0</v>
      </c>
      <c r="H170" s="19">
        <v>0</v>
      </c>
      <c r="I170" s="20">
        <v>0</v>
      </c>
      <c r="J170" s="19">
        <v>0</v>
      </c>
      <c r="K170" s="20">
        <v>1</v>
      </c>
      <c r="L170" s="19">
        <v>0</v>
      </c>
      <c r="M170" s="20">
        <v>0</v>
      </c>
      <c r="N170" s="29">
        <f t="shared" si="35"/>
        <v>0</v>
      </c>
      <c r="O170" s="73">
        <f t="shared" si="35"/>
        <v>0.2</v>
      </c>
    </row>
    <row r="171" spans="1:15" s="3" customFormat="1" ht="11.25">
      <c r="A171" s="75"/>
      <c r="B171" s="9"/>
      <c r="C171" s="22" t="s">
        <v>10</v>
      </c>
      <c r="D171" s="21">
        <f aca="true" t="shared" si="36" ref="D171:M171">SUM(D164:D170)</f>
        <v>1</v>
      </c>
      <c r="E171" s="22">
        <f t="shared" si="36"/>
        <v>7</v>
      </c>
      <c r="F171" s="21">
        <f t="shared" si="36"/>
        <v>1</v>
      </c>
      <c r="G171" s="22">
        <f t="shared" si="36"/>
        <v>6</v>
      </c>
      <c r="H171" s="21">
        <f t="shared" si="36"/>
        <v>2</v>
      </c>
      <c r="I171" s="22">
        <f t="shared" si="36"/>
        <v>6</v>
      </c>
      <c r="J171" s="21">
        <f t="shared" si="36"/>
        <v>2</v>
      </c>
      <c r="K171" s="22">
        <f t="shared" si="36"/>
        <v>8</v>
      </c>
      <c r="L171" s="21">
        <f t="shared" si="36"/>
        <v>0</v>
      </c>
      <c r="M171" s="22">
        <f t="shared" si="36"/>
        <v>10</v>
      </c>
      <c r="N171" s="30">
        <f t="shared" si="35"/>
        <v>1.2</v>
      </c>
      <c r="O171" s="74">
        <f t="shared" si="35"/>
        <v>7.4</v>
      </c>
    </row>
    <row r="172" spans="1:15" ht="11.25">
      <c r="A172" s="75"/>
      <c r="B172" s="9"/>
      <c r="C172" s="20"/>
      <c r="D172" s="19"/>
      <c r="E172" s="20"/>
      <c r="F172" s="19"/>
      <c r="G172" s="20"/>
      <c r="H172" s="19"/>
      <c r="I172" s="20"/>
      <c r="J172" s="19"/>
      <c r="K172" s="20"/>
      <c r="L172" s="19"/>
      <c r="M172" s="20"/>
      <c r="N172" s="27"/>
      <c r="O172" s="62"/>
    </row>
    <row r="173" spans="1:15" ht="11.25">
      <c r="A173" s="75" t="s">
        <v>115</v>
      </c>
      <c r="B173" s="9">
        <v>1969</v>
      </c>
      <c r="C173" s="20" t="s">
        <v>4</v>
      </c>
      <c r="D173" s="19">
        <v>0</v>
      </c>
      <c r="E173" s="20">
        <v>1</v>
      </c>
      <c r="F173" s="19">
        <v>3</v>
      </c>
      <c r="G173" s="20">
        <v>0</v>
      </c>
      <c r="H173" s="19">
        <v>0</v>
      </c>
      <c r="I173" s="20">
        <v>0</v>
      </c>
      <c r="J173" s="19">
        <v>0</v>
      </c>
      <c r="K173" s="20">
        <v>1</v>
      </c>
      <c r="L173" s="19">
        <v>1</v>
      </c>
      <c r="M173" s="20">
        <v>0</v>
      </c>
      <c r="N173" s="29">
        <f aca="true" t="shared" si="37" ref="N173:O180">(D173+F173+H173+J173+L173)/5</f>
        <v>0.8</v>
      </c>
      <c r="O173" s="73">
        <f t="shared" si="37"/>
        <v>0.4</v>
      </c>
    </row>
    <row r="174" spans="1:15" ht="11.25">
      <c r="A174" s="75"/>
      <c r="B174" s="9"/>
      <c r="C174" s="20" t="s">
        <v>5</v>
      </c>
      <c r="D174" s="19">
        <v>0</v>
      </c>
      <c r="E174" s="20">
        <v>1</v>
      </c>
      <c r="F174" s="19">
        <v>0</v>
      </c>
      <c r="G174" s="20">
        <v>0</v>
      </c>
      <c r="H174" s="19">
        <v>0</v>
      </c>
      <c r="I174" s="20">
        <v>0</v>
      </c>
      <c r="J174" s="19">
        <v>0</v>
      </c>
      <c r="K174" s="20">
        <v>0</v>
      </c>
      <c r="L174" s="19">
        <v>1</v>
      </c>
      <c r="M174" s="20">
        <v>0</v>
      </c>
      <c r="N174" s="29">
        <f t="shared" si="37"/>
        <v>0.2</v>
      </c>
      <c r="O174" s="73">
        <f t="shared" si="37"/>
        <v>0.2</v>
      </c>
    </row>
    <row r="175" spans="1:15" ht="11.25">
      <c r="A175" s="75"/>
      <c r="B175" s="9"/>
      <c r="C175" s="20" t="s">
        <v>6</v>
      </c>
      <c r="D175" s="19">
        <v>0</v>
      </c>
      <c r="E175" s="20">
        <v>0</v>
      </c>
      <c r="F175" s="19">
        <v>0</v>
      </c>
      <c r="G175" s="20">
        <v>0</v>
      </c>
      <c r="H175" s="19">
        <v>0</v>
      </c>
      <c r="I175" s="20">
        <v>0</v>
      </c>
      <c r="J175" s="19">
        <v>0</v>
      </c>
      <c r="K175" s="20">
        <v>0</v>
      </c>
      <c r="L175" s="19">
        <v>0</v>
      </c>
      <c r="M175" s="20">
        <v>0</v>
      </c>
      <c r="N175" s="29">
        <f t="shared" si="37"/>
        <v>0</v>
      </c>
      <c r="O175" s="73">
        <f t="shared" si="37"/>
        <v>0</v>
      </c>
    </row>
    <row r="176" spans="1:15" ht="11.25">
      <c r="A176" s="75"/>
      <c r="B176" s="9"/>
      <c r="C176" s="20" t="s">
        <v>7</v>
      </c>
      <c r="D176" s="19">
        <v>0</v>
      </c>
      <c r="E176" s="20">
        <v>0</v>
      </c>
      <c r="F176" s="19">
        <v>0</v>
      </c>
      <c r="G176" s="20">
        <v>0</v>
      </c>
      <c r="H176" s="19">
        <v>0</v>
      </c>
      <c r="I176" s="20">
        <v>1</v>
      </c>
      <c r="J176" s="19">
        <v>0</v>
      </c>
      <c r="K176" s="20">
        <v>0</v>
      </c>
      <c r="L176" s="19">
        <v>0</v>
      </c>
      <c r="M176" s="20">
        <v>0</v>
      </c>
      <c r="N176" s="29">
        <f t="shared" si="37"/>
        <v>0</v>
      </c>
      <c r="O176" s="73">
        <f t="shared" si="37"/>
        <v>0.2</v>
      </c>
    </row>
    <row r="177" spans="1:15" ht="11.25">
      <c r="A177" s="75"/>
      <c r="B177" s="9"/>
      <c r="C177" s="20" t="s">
        <v>8</v>
      </c>
      <c r="D177" s="19">
        <v>0</v>
      </c>
      <c r="E177" s="20">
        <v>0</v>
      </c>
      <c r="F177" s="19">
        <v>0</v>
      </c>
      <c r="G177" s="20">
        <v>0</v>
      </c>
      <c r="H177" s="19">
        <v>0</v>
      </c>
      <c r="I177" s="20">
        <v>0</v>
      </c>
      <c r="J177" s="19">
        <v>0</v>
      </c>
      <c r="K177" s="20">
        <v>0</v>
      </c>
      <c r="L177" s="19">
        <v>0</v>
      </c>
      <c r="M177" s="20">
        <v>0</v>
      </c>
      <c r="N177" s="29">
        <f t="shared" si="37"/>
        <v>0</v>
      </c>
      <c r="O177" s="73">
        <f t="shared" si="37"/>
        <v>0</v>
      </c>
    </row>
    <row r="178" spans="1:15" ht="11.25">
      <c r="A178" s="75"/>
      <c r="B178" s="9"/>
      <c r="C178" s="20" t="s">
        <v>9</v>
      </c>
      <c r="D178" s="19">
        <v>0</v>
      </c>
      <c r="E178" s="20">
        <v>1</v>
      </c>
      <c r="F178" s="19">
        <v>0</v>
      </c>
      <c r="G178" s="20">
        <v>0</v>
      </c>
      <c r="H178" s="19">
        <v>0</v>
      </c>
      <c r="I178" s="20">
        <v>1</v>
      </c>
      <c r="J178" s="19">
        <v>1</v>
      </c>
      <c r="K178" s="20">
        <v>0</v>
      </c>
      <c r="L178" s="19">
        <v>0</v>
      </c>
      <c r="M178" s="20">
        <v>2</v>
      </c>
      <c r="N178" s="29">
        <f t="shared" si="37"/>
        <v>0.2</v>
      </c>
      <c r="O178" s="73">
        <f t="shared" si="37"/>
        <v>0.8</v>
      </c>
    </row>
    <row r="179" spans="1:15" ht="11.25">
      <c r="A179" s="75"/>
      <c r="B179" s="9"/>
      <c r="C179" s="20" t="s">
        <v>22</v>
      </c>
      <c r="D179" s="19">
        <v>0</v>
      </c>
      <c r="E179" s="20">
        <v>0</v>
      </c>
      <c r="F179" s="19">
        <v>0</v>
      </c>
      <c r="G179" s="20">
        <v>0</v>
      </c>
      <c r="H179" s="19">
        <v>0</v>
      </c>
      <c r="I179" s="20">
        <v>0</v>
      </c>
      <c r="J179" s="19">
        <v>0</v>
      </c>
      <c r="K179" s="20">
        <v>0</v>
      </c>
      <c r="L179" s="19">
        <v>0</v>
      </c>
      <c r="M179" s="20">
        <v>0</v>
      </c>
      <c r="N179" s="29">
        <f t="shared" si="37"/>
        <v>0</v>
      </c>
      <c r="O179" s="73">
        <f t="shared" si="37"/>
        <v>0</v>
      </c>
    </row>
    <row r="180" spans="1:15" s="3" customFormat="1" ht="11.25">
      <c r="A180" s="75"/>
      <c r="B180" s="9"/>
      <c r="C180" s="22" t="s">
        <v>10</v>
      </c>
      <c r="D180" s="21">
        <f aca="true" t="shared" si="38" ref="D180:M180">SUM(D173:D179)</f>
        <v>0</v>
      </c>
      <c r="E180" s="22">
        <f t="shared" si="38"/>
        <v>3</v>
      </c>
      <c r="F180" s="21">
        <f t="shared" si="38"/>
        <v>3</v>
      </c>
      <c r="G180" s="22">
        <f t="shared" si="38"/>
        <v>0</v>
      </c>
      <c r="H180" s="21">
        <f t="shared" si="38"/>
        <v>0</v>
      </c>
      <c r="I180" s="22">
        <f t="shared" si="38"/>
        <v>2</v>
      </c>
      <c r="J180" s="21">
        <f t="shared" si="38"/>
        <v>1</v>
      </c>
      <c r="K180" s="22">
        <f t="shared" si="38"/>
        <v>1</v>
      </c>
      <c r="L180" s="21">
        <f t="shared" si="38"/>
        <v>2</v>
      </c>
      <c r="M180" s="22">
        <f t="shared" si="38"/>
        <v>2</v>
      </c>
      <c r="N180" s="30">
        <f t="shared" si="37"/>
        <v>1.2</v>
      </c>
      <c r="O180" s="74">
        <f t="shared" si="37"/>
        <v>1.6</v>
      </c>
    </row>
    <row r="181" spans="1:15" ht="11.25">
      <c r="A181" s="75"/>
      <c r="B181" s="9"/>
      <c r="C181" s="20"/>
      <c r="D181" s="19"/>
      <c r="E181" s="20"/>
      <c r="F181" s="19"/>
      <c r="G181" s="20"/>
      <c r="H181" s="19"/>
      <c r="I181" s="20"/>
      <c r="J181" s="19"/>
      <c r="K181" s="20"/>
      <c r="L181" s="19"/>
      <c r="M181" s="20"/>
      <c r="N181" s="27"/>
      <c r="O181" s="62"/>
    </row>
    <row r="182" spans="1:15" ht="12" customHeight="1">
      <c r="A182" s="75" t="s">
        <v>118</v>
      </c>
      <c r="B182" s="9">
        <v>1976</v>
      </c>
      <c r="C182" s="20" t="s">
        <v>4</v>
      </c>
      <c r="D182" s="19">
        <v>5</v>
      </c>
      <c r="E182" s="20">
        <v>2</v>
      </c>
      <c r="F182" s="19">
        <v>3</v>
      </c>
      <c r="G182" s="20">
        <v>2</v>
      </c>
      <c r="H182" s="19">
        <v>12</v>
      </c>
      <c r="I182" s="20">
        <v>0</v>
      </c>
      <c r="J182" s="19">
        <v>4</v>
      </c>
      <c r="K182" s="20">
        <v>0</v>
      </c>
      <c r="L182" s="19">
        <v>3</v>
      </c>
      <c r="M182" s="20">
        <v>2</v>
      </c>
      <c r="N182" s="29">
        <f aca="true" t="shared" si="39" ref="N182:O189">(D182+F182+H182+J182+L182)/5</f>
        <v>5.4</v>
      </c>
      <c r="O182" s="73">
        <f t="shared" si="39"/>
        <v>1.2</v>
      </c>
    </row>
    <row r="183" spans="1:15" ht="11.25">
      <c r="A183" s="75"/>
      <c r="B183" s="9"/>
      <c r="C183" s="20" t="s">
        <v>5</v>
      </c>
      <c r="D183" s="19">
        <v>0</v>
      </c>
      <c r="E183" s="20">
        <v>0</v>
      </c>
      <c r="F183" s="19">
        <v>1</v>
      </c>
      <c r="G183" s="20">
        <v>0</v>
      </c>
      <c r="H183" s="19">
        <v>0</v>
      </c>
      <c r="I183" s="20">
        <v>0</v>
      </c>
      <c r="J183" s="19">
        <v>1</v>
      </c>
      <c r="K183" s="20">
        <v>0</v>
      </c>
      <c r="L183" s="19">
        <v>0</v>
      </c>
      <c r="M183" s="20">
        <v>0</v>
      </c>
      <c r="N183" s="29">
        <f t="shared" si="39"/>
        <v>0.4</v>
      </c>
      <c r="O183" s="73">
        <f t="shared" si="39"/>
        <v>0</v>
      </c>
    </row>
    <row r="184" spans="1:15" ht="11.25">
      <c r="A184" s="75"/>
      <c r="B184" s="9"/>
      <c r="C184" s="20" t="s">
        <v>6</v>
      </c>
      <c r="D184" s="19">
        <v>0</v>
      </c>
      <c r="E184" s="20">
        <v>0</v>
      </c>
      <c r="F184" s="19">
        <v>0</v>
      </c>
      <c r="G184" s="20">
        <v>0</v>
      </c>
      <c r="H184" s="19">
        <v>0</v>
      </c>
      <c r="I184" s="20">
        <v>0</v>
      </c>
      <c r="J184" s="19">
        <v>0</v>
      </c>
      <c r="K184" s="20">
        <v>0</v>
      </c>
      <c r="L184" s="19">
        <v>0</v>
      </c>
      <c r="M184" s="20">
        <v>0</v>
      </c>
      <c r="N184" s="29">
        <f t="shared" si="39"/>
        <v>0</v>
      </c>
      <c r="O184" s="73">
        <f t="shared" si="39"/>
        <v>0</v>
      </c>
    </row>
    <row r="185" spans="1:15" ht="11.25">
      <c r="A185" s="75"/>
      <c r="B185" s="9"/>
      <c r="C185" s="20" t="s">
        <v>7</v>
      </c>
      <c r="D185" s="19">
        <v>2</v>
      </c>
      <c r="E185" s="20">
        <v>0</v>
      </c>
      <c r="F185" s="19">
        <v>0</v>
      </c>
      <c r="G185" s="20">
        <v>1</v>
      </c>
      <c r="H185" s="19">
        <v>1</v>
      </c>
      <c r="I185" s="20">
        <v>0</v>
      </c>
      <c r="J185" s="19">
        <v>0</v>
      </c>
      <c r="K185" s="20">
        <v>1</v>
      </c>
      <c r="L185" s="19">
        <v>0</v>
      </c>
      <c r="M185" s="20">
        <v>0</v>
      </c>
      <c r="N185" s="29">
        <f t="shared" si="39"/>
        <v>0.6</v>
      </c>
      <c r="O185" s="73">
        <f t="shared" si="39"/>
        <v>0.4</v>
      </c>
    </row>
    <row r="186" spans="1:15" ht="11.25">
      <c r="A186" s="75"/>
      <c r="B186" s="9"/>
      <c r="C186" s="20" t="s">
        <v>8</v>
      </c>
      <c r="D186" s="19">
        <v>0</v>
      </c>
      <c r="E186" s="20">
        <v>0</v>
      </c>
      <c r="F186" s="19">
        <v>0</v>
      </c>
      <c r="G186" s="20">
        <v>0</v>
      </c>
      <c r="H186" s="19">
        <v>0</v>
      </c>
      <c r="I186" s="20">
        <v>0</v>
      </c>
      <c r="J186" s="19">
        <v>0</v>
      </c>
      <c r="K186" s="20">
        <v>0</v>
      </c>
      <c r="L186" s="19">
        <v>0</v>
      </c>
      <c r="M186" s="20">
        <v>0</v>
      </c>
      <c r="N186" s="29">
        <f t="shared" si="39"/>
        <v>0</v>
      </c>
      <c r="O186" s="73">
        <f t="shared" si="39"/>
        <v>0</v>
      </c>
    </row>
    <row r="187" spans="1:15" ht="11.25">
      <c r="A187" s="75"/>
      <c r="B187" s="9"/>
      <c r="C187" s="20" t="s">
        <v>9</v>
      </c>
      <c r="D187" s="19">
        <v>13</v>
      </c>
      <c r="E187" s="20">
        <v>8</v>
      </c>
      <c r="F187" s="19">
        <v>16</v>
      </c>
      <c r="G187" s="20">
        <v>8</v>
      </c>
      <c r="H187" s="19">
        <v>24</v>
      </c>
      <c r="I187" s="20">
        <v>14</v>
      </c>
      <c r="J187" s="19">
        <v>13</v>
      </c>
      <c r="K187" s="20">
        <v>12</v>
      </c>
      <c r="L187" s="19">
        <v>10</v>
      </c>
      <c r="M187" s="20">
        <v>2</v>
      </c>
      <c r="N187" s="29">
        <f t="shared" si="39"/>
        <v>15.2</v>
      </c>
      <c r="O187" s="73">
        <f t="shared" si="39"/>
        <v>8.8</v>
      </c>
    </row>
    <row r="188" spans="1:15" ht="11.25">
      <c r="A188" s="75"/>
      <c r="B188" s="9"/>
      <c r="C188" s="20" t="s">
        <v>22</v>
      </c>
      <c r="D188" s="19">
        <v>0</v>
      </c>
      <c r="E188" s="20">
        <v>1</v>
      </c>
      <c r="F188" s="19">
        <v>1</v>
      </c>
      <c r="G188" s="20">
        <v>0</v>
      </c>
      <c r="H188" s="19">
        <v>1</v>
      </c>
      <c r="I188" s="20">
        <v>0</v>
      </c>
      <c r="J188" s="19">
        <v>0</v>
      </c>
      <c r="K188" s="20">
        <v>0</v>
      </c>
      <c r="L188" s="19">
        <v>0</v>
      </c>
      <c r="M188" s="20">
        <v>1</v>
      </c>
      <c r="N188" s="29">
        <f t="shared" si="39"/>
        <v>0.4</v>
      </c>
      <c r="O188" s="73">
        <f t="shared" si="39"/>
        <v>0.4</v>
      </c>
    </row>
    <row r="189" spans="1:15" s="3" customFormat="1" ht="11.25">
      <c r="A189" s="10"/>
      <c r="B189" s="9"/>
      <c r="C189" s="22" t="s">
        <v>10</v>
      </c>
      <c r="D189" s="21">
        <f aca="true" t="shared" si="40" ref="D189:M189">SUM(D182:D188)</f>
        <v>20</v>
      </c>
      <c r="E189" s="22">
        <f t="shared" si="40"/>
        <v>11</v>
      </c>
      <c r="F189" s="21">
        <f t="shared" si="40"/>
        <v>21</v>
      </c>
      <c r="G189" s="22">
        <f t="shared" si="40"/>
        <v>11</v>
      </c>
      <c r="H189" s="21">
        <f t="shared" si="40"/>
        <v>38</v>
      </c>
      <c r="I189" s="22">
        <f t="shared" si="40"/>
        <v>14</v>
      </c>
      <c r="J189" s="21">
        <f t="shared" si="40"/>
        <v>18</v>
      </c>
      <c r="K189" s="22">
        <f t="shared" si="40"/>
        <v>13</v>
      </c>
      <c r="L189" s="21">
        <f t="shared" si="40"/>
        <v>13</v>
      </c>
      <c r="M189" s="22">
        <f t="shared" si="40"/>
        <v>5</v>
      </c>
      <c r="N189" s="30">
        <f t="shared" si="39"/>
        <v>22</v>
      </c>
      <c r="O189" s="74">
        <f t="shared" si="39"/>
        <v>10.8</v>
      </c>
    </row>
    <row r="190" spans="1:15" ht="11.25">
      <c r="A190" s="10"/>
      <c r="B190" s="9"/>
      <c r="C190" s="20"/>
      <c r="D190" s="19"/>
      <c r="E190" s="20"/>
      <c r="F190" s="19"/>
      <c r="G190" s="20"/>
      <c r="H190" s="19"/>
      <c r="I190" s="20"/>
      <c r="J190" s="19"/>
      <c r="K190" s="20"/>
      <c r="L190" s="19"/>
      <c r="M190" s="20"/>
      <c r="N190" s="27"/>
      <c r="O190" s="62"/>
    </row>
    <row r="191" spans="1:15" ht="13.5" customHeight="1">
      <c r="A191" s="75" t="s">
        <v>152</v>
      </c>
      <c r="B191" s="9">
        <v>1997</v>
      </c>
      <c r="C191" s="20" t="s">
        <v>4</v>
      </c>
      <c r="D191" s="19">
        <v>0</v>
      </c>
      <c r="E191" s="20">
        <v>0</v>
      </c>
      <c r="F191" s="19">
        <v>0</v>
      </c>
      <c r="G191" s="20">
        <v>0</v>
      </c>
      <c r="H191" s="19">
        <v>0</v>
      </c>
      <c r="I191" s="20">
        <v>0</v>
      </c>
      <c r="J191" s="19">
        <v>0</v>
      </c>
      <c r="K191" s="20">
        <v>0</v>
      </c>
      <c r="L191" s="19">
        <v>0</v>
      </c>
      <c r="M191" s="20">
        <v>0</v>
      </c>
      <c r="N191" s="29">
        <f aca="true" t="shared" si="41" ref="N191:O198">(D191+F191+H191+J191+L191)/5</f>
        <v>0</v>
      </c>
      <c r="O191" s="73">
        <f t="shared" si="41"/>
        <v>0</v>
      </c>
    </row>
    <row r="192" spans="1:15" ht="11.25">
      <c r="A192" s="10"/>
      <c r="B192" s="9"/>
      <c r="C192" s="20" t="s">
        <v>5</v>
      </c>
      <c r="D192" s="19">
        <v>0</v>
      </c>
      <c r="E192" s="20">
        <v>0</v>
      </c>
      <c r="F192" s="19">
        <v>0</v>
      </c>
      <c r="G192" s="20">
        <v>0</v>
      </c>
      <c r="H192" s="19">
        <v>0</v>
      </c>
      <c r="I192" s="20">
        <v>0</v>
      </c>
      <c r="J192" s="19">
        <v>0</v>
      </c>
      <c r="K192" s="20">
        <v>0</v>
      </c>
      <c r="L192" s="19">
        <v>0</v>
      </c>
      <c r="M192" s="20">
        <v>0</v>
      </c>
      <c r="N192" s="29">
        <f t="shared" si="41"/>
        <v>0</v>
      </c>
      <c r="O192" s="73">
        <f t="shared" si="41"/>
        <v>0</v>
      </c>
    </row>
    <row r="193" spans="1:15" ht="11.25">
      <c r="A193" s="10"/>
      <c r="B193" s="9"/>
      <c r="C193" s="20" t="s">
        <v>6</v>
      </c>
      <c r="D193" s="19">
        <v>0</v>
      </c>
      <c r="E193" s="20">
        <v>0</v>
      </c>
      <c r="F193" s="19">
        <v>0</v>
      </c>
      <c r="G193" s="20">
        <v>0</v>
      </c>
      <c r="H193" s="19">
        <v>0</v>
      </c>
      <c r="I193" s="20">
        <v>0</v>
      </c>
      <c r="J193" s="19">
        <v>0</v>
      </c>
      <c r="K193" s="20">
        <v>0</v>
      </c>
      <c r="L193" s="19">
        <v>0</v>
      </c>
      <c r="M193" s="20">
        <v>0</v>
      </c>
      <c r="N193" s="29">
        <f t="shared" si="41"/>
        <v>0</v>
      </c>
      <c r="O193" s="73">
        <f t="shared" si="41"/>
        <v>0</v>
      </c>
    </row>
    <row r="194" spans="1:15" ht="11.25">
      <c r="A194" s="10"/>
      <c r="B194" s="9"/>
      <c r="C194" s="20" t="s">
        <v>7</v>
      </c>
      <c r="D194" s="19">
        <v>0</v>
      </c>
      <c r="E194" s="20">
        <v>0</v>
      </c>
      <c r="F194" s="19">
        <v>0</v>
      </c>
      <c r="G194" s="20">
        <v>0</v>
      </c>
      <c r="H194" s="19">
        <v>0</v>
      </c>
      <c r="I194" s="20">
        <v>0</v>
      </c>
      <c r="J194" s="19">
        <v>0</v>
      </c>
      <c r="K194" s="20">
        <v>0</v>
      </c>
      <c r="L194" s="19">
        <v>0</v>
      </c>
      <c r="M194" s="20">
        <v>0</v>
      </c>
      <c r="N194" s="29">
        <f t="shared" si="41"/>
        <v>0</v>
      </c>
      <c r="O194" s="73">
        <f t="shared" si="41"/>
        <v>0</v>
      </c>
    </row>
    <row r="195" spans="1:15" ht="11.25">
      <c r="A195" s="10"/>
      <c r="B195" s="9"/>
      <c r="C195" s="20" t="s">
        <v>8</v>
      </c>
      <c r="D195" s="19">
        <v>0</v>
      </c>
      <c r="E195" s="20">
        <v>0</v>
      </c>
      <c r="F195" s="19">
        <v>0</v>
      </c>
      <c r="G195" s="20">
        <v>0</v>
      </c>
      <c r="H195" s="19">
        <v>0</v>
      </c>
      <c r="I195" s="20">
        <v>0</v>
      </c>
      <c r="J195" s="19">
        <v>0</v>
      </c>
      <c r="K195" s="20">
        <v>0</v>
      </c>
      <c r="L195" s="19">
        <v>0</v>
      </c>
      <c r="M195" s="20">
        <v>0</v>
      </c>
      <c r="N195" s="29">
        <f t="shared" si="41"/>
        <v>0</v>
      </c>
      <c r="O195" s="73">
        <f t="shared" si="41"/>
        <v>0</v>
      </c>
    </row>
    <row r="196" spans="1:15" ht="11.25">
      <c r="A196" s="10"/>
      <c r="B196" s="9"/>
      <c r="C196" s="20" t="s">
        <v>9</v>
      </c>
      <c r="D196" s="19">
        <v>2</v>
      </c>
      <c r="E196" s="20">
        <v>0</v>
      </c>
      <c r="F196" s="19">
        <v>1</v>
      </c>
      <c r="G196" s="20">
        <v>0</v>
      </c>
      <c r="H196" s="19">
        <v>1</v>
      </c>
      <c r="I196" s="20">
        <v>1</v>
      </c>
      <c r="J196" s="19">
        <v>1</v>
      </c>
      <c r="K196" s="20">
        <v>2</v>
      </c>
      <c r="L196" s="19">
        <v>0</v>
      </c>
      <c r="M196" s="20">
        <v>0</v>
      </c>
      <c r="N196" s="29">
        <f t="shared" si="41"/>
        <v>1</v>
      </c>
      <c r="O196" s="73">
        <f t="shared" si="41"/>
        <v>0.6</v>
      </c>
    </row>
    <row r="197" spans="1:15" ht="11.25">
      <c r="A197" s="10"/>
      <c r="B197" s="9"/>
      <c r="C197" s="20" t="s">
        <v>22</v>
      </c>
      <c r="D197" s="19">
        <v>0</v>
      </c>
      <c r="E197" s="20">
        <v>0</v>
      </c>
      <c r="F197" s="19">
        <v>1</v>
      </c>
      <c r="G197" s="20">
        <v>0</v>
      </c>
      <c r="H197" s="19">
        <v>0</v>
      </c>
      <c r="I197" s="20">
        <v>0</v>
      </c>
      <c r="J197" s="19">
        <v>0</v>
      </c>
      <c r="K197" s="20">
        <v>0</v>
      </c>
      <c r="L197" s="19">
        <v>0</v>
      </c>
      <c r="M197" s="20">
        <v>0</v>
      </c>
      <c r="N197" s="29">
        <f t="shared" si="41"/>
        <v>0.2</v>
      </c>
      <c r="O197" s="73">
        <f t="shared" si="41"/>
        <v>0</v>
      </c>
    </row>
    <row r="198" spans="1:15" s="3" customFormat="1" ht="11.25">
      <c r="A198" s="10"/>
      <c r="B198" s="9"/>
      <c r="C198" s="22" t="s">
        <v>10</v>
      </c>
      <c r="D198" s="21">
        <f aca="true" t="shared" si="42" ref="D198:M198">SUM(D191:D197)</f>
        <v>2</v>
      </c>
      <c r="E198" s="22">
        <f t="shared" si="42"/>
        <v>0</v>
      </c>
      <c r="F198" s="21">
        <f t="shared" si="42"/>
        <v>2</v>
      </c>
      <c r="G198" s="22">
        <f t="shared" si="42"/>
        <v>0</v>
      </c>
      <c r="H198" s="21">
        <f t="shared" si="42"/>
        <v>1</v>
      </c>
      <c r="I198" s="22">
        <f t="shared" si="42"/>
        <v>1</v>
      </c>
      <c r="J198" s="21">
        <f t="shared" si="42"/>
        <v>1</v>
      </c>
      <c r="K198" s="22">
        <f t="shared" si="42"/>
        <v>2</v>
      </c>
      <c r="L198" s="21">
        <f t="shared" si="42"/>
        <v>0</v>
      </c>
      <c r="M198" s="22">
        <f t="shared" si="42"/>
        <v>0</v>
      </c>
      <c r="N198" s="30">
        <f t="shared" si="41"/>
        <v>1.2</v>
      </c>
      <c r="O198" s="74">
        <f t="shared" si="41"/>
        <v>0.6</v>
      </c>
    </row>
    <row r="199" spans="1:15" ht="11.25">
      <c r="A199" s="10"/>
      <c r="B199" s="9"/>
      <c r="C199" s="20"/>
      <c r="D199" s="19"/>
      <c r="E199" s="20"/>
      <c r="F199" s="19"/>
      <c r="G199" s="20"/>
      <c r="H199" s="19"/>
      <c r="I199" s="20"/>
      <c r="J199" s="19"/>
      <c r="K199" s="20"/>
      <c r="L199" s="19"/>
      <c r="M199" s="20"/>
      <c r="N199" s="27"/>
      <c r="O199" s="62"/>
    </row>
    <row r="200" spans="1:15" ht="12.75" customHeight="1">
      <c r="A200" s="75" t="s">
        <v>219</v>
      </c>
      <c r="B200" s="9">
        <v>1963</v>
      </c>
      <c r="C200" s="20" t="s">
        <v>4</v>
      </c>
      <c r="D200" s="19">
        <v>4</v>
      </c>
      <c r="E200" s="20">
        <v>3</v>
      </c>
      <c r="F200" s="19">
        <v>4</v>
      </c>
      <c r="G200" s="20">
        <v>0</v>
      </c>
      <c r="H200" s="19">
        <v>3</v>
      </c>
      <c r="I200" s="20">
        <v>0</v>
      </c>
      <c r="J200" s="19">
        <v>3</v>
      </c>
      <c r="K200" s="20">
        <v>1</v>
      </c>
      <c r="L200" s="19">
        <v>1</v>
      </c>
      <c r="M200" s="20">
        <v>2</v>
      </c>
      <c r="N200" s="29">
        <f aca="true" t="shared" si="43" ref="N200:O207">(D200+F200+H200+J200+L200)/5</f>
        <v>3</v>
      </c>
      <c r="O200" s="73">
        <f t="shared" si="43"/>
        <v>1.2</v>
      </c>
    </row>
    <row r="201" spans="1:15" ht="11.25">
      <c r="A201" s="75"/>
      <c r="B201" s="9"/>
      <c r="C201" s="20" t="s">
        <v>5</v>
      </c>
      <c r="D201" s="19">
        <v>0</v>
      </c>
      <c r="E201" s="20">
        <v>1</v>
      </c>
      <c r="F201" s="19">
        <v>0</v>
      </c>
      <c r="G201" s="20">
        <v>0</v>
      </c>
      <c r="H201" s="19">
        <v>0</v>
      </c>
      <c r="I201" s="20">
        <v>0</v>
      </c>
      <c r="J201" s="19">
        <v>0</v>
      </c>
      <c r="K201" s="20">
        <v>0</v>
      </c>
      <c r="L201" s="19">
        <v>0</v>
      </c>
      <c r="M201" s="20">
        <v>0</v>
      </c>
      <c r="N201" s="29">
        <f t="shared" si="43"/>
        <v>0</v>
      </c>
      <c r="O201" s="73">
        <f t="shared" si="43"/>
        <v>0.2</v>
      </c>
    </row>
    <row r="202" spans="1:15" ht="11.25">
      <c r="A202" s="75"/>
      <c r="B202" s="9"/>
      <c r="C202" s="20" t="s">
        <v>6</v>
      </c>
      <c r="D202" s="19">
        <v>0</v>
      </c>
      <c r="E202" s="20">
        <v>0</v>
      </c>
      <c r="F202" s="19">
        <v>0</v>
      </c>
      <c r="G202" s="20">
        <v>0</v>
      </c>
      <c r="H202" s="19">
        <v>0</v>
      </c>
      <c r="I202" s="20">
        <v>0</v>
      </c>
      <c r="J202" s="19">
        <v>0</v>
      </c>
      <c r="K202" s="20">
        <v>0</v>
      </c>
      <c r="L202" s="19">
        <v>0</v>
      </c>
      <c r="M202" s="20">
        <v>0</v>
      </c>
      <c r="N202" s="29">
        <f t="shared" si="43"/>
        <v>0</v>
      </c>
      <c r="O202" s="73">
        <f t="shared" si="43"/>
        <v>0</v>
      </c>
    </row>
    <row r="203" spans="1:15" ht="11.25">
      <c r="A203" s="75"/>
      <c r="B203" s="9"/>
      <c r="C203" s="20" t="s">
        <v>7</v>
      </c>
      <c r="D203" s="19">
        <v>0</v>
      </c>
      <c r="E203" s="20">
        <v>0</v>
      </c>
      <c r="F203" s="19">
        <v>0</v>
      </c>
      <c r="G203" s="20">
        <v>0</v>
      </c>
      <c r="H203" s="19">
        <v>0</v>
      </c>
      <c r="I203" s="20">
        <v>0</v>
      </c>
      <c r="J203" s="19">
        <v>0</v>
      </c>
      <c r="K203" s="20">
        <v>0</v>
      </c>
      <c r="L203" s="19">
        <v>0</v>
      </c>
      <c r="M203" s="20">
        <v>0</v>
      </c>
      <c r="N203" s="29">
        <f t="shared" si="43"/>
        <v>0</v>
      </c>
      <c r="O203" s="73">
        <f t="shared" si="43"/>
        <v>0</v>
      </c>
    </row>
    <row r="204" spans="1:15" ht="11.25">
      <c r="A204" s="75"/>
      <c r="B204" s="9"/>
      <c r="C204" s="20" t="s">
        <v>8</v>
      </c>
      <c r="D204" s="19">
        <v>0</v>
      </c>
      <c r="E204" s="20">
        <v>0</v>
      </c>
      <c r="F204" s="19">
        <v>0</v>
      </c>
      <c r="G204" s="20">
        <v>0</v>
      </c>
      <c r="H204" s="19">
        <v>0</v>
      </c>
      <c r="I204" s="20">
        <v>0</v>
      </c>
      <c r="J204" s="19">
        <v>0</v>
      </c>
      <c r="K204" s="20">
        <v>0</v>
      </c>
      <c r="L204" s="19">
        <v>0</v>
      </c>
      <c r="M204" s="20">
        <v>0</v>
      </c>
      <c r="N204" s="29">
        <f t="shared" si="43"/>
        <v>0</v>
      </c>
      <c r="O204" s="73">
        <f t="shared" si="43"/>
        <v>0</v>
      </c>
    </row>
    <row r="205" spans="1:15" ht="11.25">
      <c r="A205" s="75"/>
      <c r="B205" s="9"/>
      <c r="C205" s="20" t="s">
        <v>9</v>
      </c>
      <c r="D205" s="19">
        <v>2</v>
      </c>
      <c r="E205" s="20">
        <v>0</v>
      </c>
      <c r="F205" s="19">
        <v>0</v>
      </c>
      <c r="G205" s="20">
        <v>2</v>
      </c>
      <c r="H205" s="19">
        <v>0</v>
      </c>
      <c r="I205" s="20">
        <v>0</v>
      </c>
      <c r="J205" s="19">
        <v>0</v>
      </c>
      <c r="K205" s="20">
        <v>0</v>
      </c>
      <c r="L205" s="19">
        <v>2</v>
      </c>
      <c r="M205" s="20">
        <v>0</v>
      </c>
      <c r="N205" s="29">
        <f t="shared" si="43"/>
        <v>0.8</v>
      </c>
      <c r="O205" s="73">
        <f t="shared" si="43"/>
        <v>0.4</v>
      </c>
    </row>
    <row r="206" spans="1:15" ht="11.25">
      <c r="A206" s="75"/>
      <c r="B206" s="9"/>
      <c r="C206" s="20" t="s">
        <v>22</v>
      </c>
      <c r="D206" s="19">
        <v>0</v>
      </c>
      <c r="E206" s="20">
        <v>0</v>
      </c>
      <c r="F206" s="19">
        <v>0</v>
      </c>
      <c r="G206" s="20">
        <v>0</v>
      </c>
      <c r="H206" s="19">
        <v>0</v>
      </c>
      <c r="I206" s="20">
        <v>1</v>
      </c>
      <c r="J206" s="19">
        <v>0</v>
      </c>
      <c r="K206" s="20">
        <v>0</v>
      </c>
      <c r="L206" s="19">
        <v>0</v>
      </c>
      <c r="M206" s="20">
        <v>0</v>
      </c>
      <c r="N206" s="29">
        <f t="shared" si="43"/>
        <v>0</v>
      </c>
      <c r="O206" s="73">
        <f t="shared" si="43"/>
        <v>0.2</v>
      </c>
    </row>
    <row r="207" spans="1:15" s="3" customFormat="1" ht="11.25">
      <c r="A207" s="75"/>
      <c r="B207" s="9"/>
      <c r="C207" s="22" t="s">
        <v>10</v>
      </c>
      <c r="D207" s="21">
        <f aca="true" t="shared" si="44" ref="D207:M207">SUM(D200:D206)</f>
        <v>6</v>
      </c>
      <c r="E207" s="22">
        <f t="shared" si="44"/>
        <v>4</v>
      </c>
      <c r="F207" s="21">
        <f t="shared" si="44"/>
        <v>4</v>
      </c>
      <c r="G207" s="22">
        <f t="shared" si="44"/>
        <v>2</v>
      </c>
      <c r="H207" s="21">
        <f t="shared" si="44"/>
        <v>3</v>
      </c>
      <c r="I207" s="22">
        <f t="shared" si="44"/>
        <v>1</v>
      </c>
      <c r="J207" s="21">
        <f t="shared" si="44"/>
        <v>3</v>
      </c>
      <c r="K207" s="22">
        <f t="shared" si="44"/>
        <v>1</v>
      </c>
      <c r="L207" s="21">
        <f t="shared" si="44"/>
        <v>3</v>
      </c>
      <c r="M207" s="22">
        <f t="shared" si="44"/>
        <v>2</v>
      </c>
      <c r="N207" s="30">
        <f t="shared" si="43"/>
        <v>3.8</v>
      </c>
      <c r="O207" s="74">
        <f t="shared" si="43"/>
        <v>2</v>
      </c>
    </row>
    <row r="208" spans="1:15" ht="11.25">
      <c r="A208" s="75"/>
      <c r="B208" s="9"/>
      <c r="C208" s="20"/>
      <c r="D208" s="19"/>
      <c r="E208" s="20"/>
      <c r="F208" s="19"/>
      <c r="G208" s="20"/>
      <c r="H208" s="19"/>
      <c r="I208" s="20"/>
      <c r="J208" s="19"/>
      <c r="K208" s="20"/>
      <c r="L208" s="19"/>
      <c r="M208" s="20"/>
      <c r="N208" s="27"/>
      <c r="O208" s="62"/>
    </row>
    <row r="209" spans="1:15" ht="11.25">
      <c r="A209" s="75" t="s">
        <v>157</v>
      </c>
      <c r="B209" s="9">
        <v>1963</v>
      </c>
      <c r="C209" s="20" t="s">
        <v>4</v>
      </c>
      <c r="D209" s="19">
        <v>7</v>
      </c>
      <c r="E209" s="20">
        <v>0</v>
      </c>
      <c r="F209" s="19">
        <v>1</v>
      </c>
      <c r="G209" s="20">
        <v>5</v>
      </c>
      <c r="H209" s="19">
        <v>1</v>
      </c>
      <c r="I209" s="20">
        <v>3</v>
      </c>
      <c r="J209" s="19">
        <v>4</v>
      </c>
      <c r="K209" s="20">
        <v>0</v>
      </c>
      <c r="L209" s="19">
        <v>5</v>
      </c>
      <c r="M209" s="20">
        <v>3</v>
      </c>
      <c r="N209" s="29">
        <f aca="true" t="shared" si="45" ref="N209:O216">(D209+F209+H209+J209+L209)/5</f>
        <v>3.6</v>
      </c>
      <c r="O209" s="73">
        <f t="shared" si="45"/>
        <v>2.2</v>
      </c>
    </row>
    <row r="210" spans="1:15" ht="11.25">
      <c r="A210" s="75"/>
      <c r="B210" s="9"/>
      <c r="C210" s="20" t="s">
        <v>5</v>
      </c>
      <c r="D210" s="19">
        <v>0</v>
      </c>
      <c r="E210" s="20">
        <v>0</v>
      </c>
      <c r="F210" s="19">
        <v>0</v>
      </c>
      <c r="G210" s="20">
        <v>0</v>
      </c>
      <c r="H210" s="19">
        <v>0</v>
      </c>
      <c r="I210" s="20">
        <v>0</v>
      </c>
      <c r="J210" s="19">
        <v>0</v>
      </c>
      <c r="K210" s="20">
        <v>0</v>
      </c>
      <c r="L210" s="19">
        <v>0</v>
      </c>
      <c r="M210" s="20">
        <v>0</v>
      </c>
      <c r="N210" s="29">
        <f t="shared" si="45"/>
        <v>0</v>
      </c>
      <c r="O210" s="73">
        <f t="shared" si="45"/>
        <v>0</v>
      </c>
    </row>
    <row r="211" spans="1:15" ht="11.25">
      <c r="A211" s="75"/>
      <c r="B211" s="9"/>
      <c r="C211" s="20" t="s">
        <v>6</v>
      </c>
      <c r="D211" s="19">
        <v>0</v>
      </c>
      <c r="E211" s="20">
        <v>0</v>
      </c>
      <c r="F211" s="19">
        <v>0</v>
      </c>
      <c r="G211" s="20">
        <v>0</v>
      </c>
      <c r="H211" s="19">
        <v>0</v>
      </c>
      <c r="I211" s="20">
        <v>0</v>
      </c>
      <c r="J211" s="19">
        <v>0</v>
      </c>
      <c r="K211" s="20">
        <v>0</v>
      </c>
      <c r="L211" s="19">
        <v>0</v>
      </c>
      <c r="M211" s="20">
        <v>0</v>
      </c>
      <c r="N211" s="29">
        <f t="shared" si="45"/>
        <v>0</v>
      </c>
      <c r="O211" s="73">
        <f t="shared" si="45"/>
        <v>0</v>
      </c>
    </row>
    <row r="212" spans="1:15" ht="11.25">
      <c r="A212" s="75"/>
      <c r="B212" s="9"/>
      <c r="C212" s="20" t="s">
        <v>7</v>
      </c>
      <c r="D212" s="19">
        <v>0</v>
      </c>
      <c r="E212" s="20">
        <v>0</v>
      </c>
      <c r="F212" s="19">
        <v>0</v>
      </c>
      <c r="G212" s="20">
        <v>0</v>
      </c>
      <c r="H212" s="19">
        <v>0</v>
      </c>
      <c r="I212" s="20">
        <v>0</v>
      </c>
      <c r="J212" s="19">
        <v>0</v>
      </c>
      <c r="K212" s="20">
        <v>0</v>
      </c>
      <c r="L212" s="19">
        <v>0</v>
      </c>
      <c r="M212" s="20">
        <v>0</v>
      </c>
      <c r="N212" s="29">
        <f t="shared" si="45"/>
        <v>0</v>
      </c>
      <c r="O212" s="73">
        <f t="shared" si="45"/>
        <v>0</v>
      </c>
    </row>
    <row r="213" spans="1:15" ht="11.25">
      <c r="A213" s="75"/>
      <c r="B213" s="9"/>
      <c r="C213" s="20" t="s">
        <v>8</v>
      </c>
      <c r="D213" s="19">
        <v>0</v>
      </c>
      <c r="E213" s="20">
        <v>0</v>
      </c>
      <c r="F213" s="19">
        <v>0</v>
      </c>
      <c r="G213" s="20">
        <v>0</v>
      </c>
      <c r="H213" s="19">
        <v>0</v>
      </c>
      <c r="I213" s="20">
        <v>1</v>
      </c>
      <c r="J213" s="19">
        <v>0</v>
      </c>
      <c r="K213" s="20">
        <v>0</v>
      </c>
      <c r="L213" s="19">
        <v>0</v>
      </c>
      <c r="M213" s="20">
        <v>0</v>
      </c>
      <c r="N213" s="29">
        <f t="shared" si="45"/>
        <v>0</v>
      </c>
      <c r="O213" s="73">
        <f t="shared" si="45"/>
        <v>0.2</v>
      </c>
    </row>
    <row r="214" spans="1:15" ht="11.25">
      <c r="A214" s="75"/>
      <c r="B214" s="9"/>
      <c r="C214" s="20" t="s">
        <v>9</v>
      </c>
      <c r="D214" s="19">
        <v>1</v>
      </c>
      <c r="E214" s="20">
        <v>0</v>
      </c>
      <c r="F214" s="19">
        <v>2</v>
      </c>
      <c r="G214" s="20">
        <v>1</v>
      </c>
      <c r="H214" s="19">
        <v>3</v>
      </c>
      <c r="I214" s="20">
        <v>1</v>
      </c>
      <c r="J214" s="19">
        <v>1</v>
      </c>
      <c r="K214" s="20">
        <v>2</v>
      </c>
      <c r="L214" s="19">
        <v>1</v>
      </c>
      <c r="M214" s="20">
        <v>1</v>
      </c>
      <c r="N214" s="29">
        <f t="shared" si="45"/>
        <v>1.6</v>
      </c>
      <c r="O214" s="73">
        <f t="shared" si="45"/>
        <v>1</v>
      </c>
    </row>
    <row r="215" spans="1:15" ht="11.25">
      <c r="A215" s="75"/>
      <c r="B215" s="9"/>
      <c r="C215" s="20" t="s">
        <v>22</v>
      </c>
      <c r="D215" s="19">
        <v>0</v>
      </c>
      <c r="E215" s="20">
        <v>0</v>
      </c>
      <c r="F215" s="19">
        <v>0</v>
      </c>
      <c r="G215" s="20">
        <v>0</v>
      </c>
      <c r="H215" s="19">
        <v>0</v>
      </c>
      <c r="I215" s="20">
        <v>0</v>
      </c>
      <c r="J215" s="19">
        <v>0</v>
      </c>
      <c r="K215" s="20">
        <v>0</v>
      </c>
      <c r="L215" s="19">
        <v>0</v>
      </c>
      <c r="M215" s="20">
        <v>0</v>
      </c>
      <c r="N215" s="29">
        <f t="shared" si="45"/>
        <v>0</v>
      </c>
      <c r="O215" s="73">
        <f t="shared" si="45"/>
        <v>0</v>
      </c>
    </row>
    <row r="216" spans="1:15" s="3" customFormat="1" ht="11.25">
      <c r="A216" s="75"/>
      <c r="B216" s="9"/>
      <c r="C216" s="22" t="s">
        <v>10</v>
      </c>
      <c r="D216" s="21">
        <f aca="true" t="shared" si="46" ref="D216:M216">SUM(D209:D215)</f>
        <v>8</v>
      </c>
      <c r="E216" s="22">
        <f t="shared" si="46"/>
        <v>0</v>
      </c>
      <c r="F216" s="21">
        <f t="shared" si="46"/>
        <v>3</v>
      </c>
      <c r="G216" s="22">
        <f t="shared" si="46"/>
        <v>6</v>
      </c>
      <c r="H216" s="21">
        <f t="shared" si="46"/>
        <v>4</v>
      </c>
      <c r="I216" s="22">
        <f t="shared" si="46"/>
        <v>5</v>
      </c>
      <c r="J216" s="21">
        <f t="shared" si="46"/>
        <v>5</v>
      </c>
      <c r="K216" s="22">
        <f t="shared" si="46"/>
        <v>2</v>
      </c>
      <c r="L216" s="21">
        <f t="shared" si="46"/>
        <v>6</v>
      </c>
      <c r="M216" s="22">
        <f t="shared" si="46"/>
        <v>4</v>
      </c>
      <c r="N216" s="30">
        <f t="shared" si="45"/>
        <v>5.2</v>
      </c>
      <c r="O216" s="74">
        <f t="shared" si="45"/>
        <v>3.4</v>
      </c>
    </row>
    <row r="217" spans="1:15" ht="11.25">
      <c r="A217" s="75"/>
      <c r="B217" s="9"/>
      <c r="C217" s="20"/>
      <c r="D217" s="19"/>
      <c r="E217" s="20"/>
      <c r="F217" s="19"/>
      <c r="G217" s="20"/>
      <c r="H217" s="19"/>
      <c r="I217" s="20"/>
      <c r="J217" s="19"/>
      <c r="K217" s="20"/>
      <c r="L217" s="19"/>
      <c r="M217" s="20"/>
      <c r="N217" s="27"/>
      <c r="O217" s="62"/>
    </row>
    <row r="218" spans="1:15" ht="11.25">
      <c r="A218" s="75" t="s">
        <v>99</v>
      </c>
      <c r="B218" s="9">
        <v>1977</v>
      </c>
      <c r="C218" s="20" t="s">
        <v>4</v>
      </c>
      <c r="D218" s="19">
        <v>3</v>
      </c>
      <c r="E218" s="20">
        <v>33</v>
      </c>
      <c r="F218" s="19">
        <v>2</v>
      </c>
      <c r="G218" s="20">
        <v>46</v>
      </c>
      <c r="H218" s="19">
        <v>4</v>
      </c>
      <c r="I218" s="20">
        <v>41</v>
      </c>
      <c r="J218" s="19">
        <v>3</v>
      </c>
      <c r="K218" s="20">
        <v>38</v>
      </c>
      <c r="L218" s="19">
        <v>2</v>
      </c>
      <c r="M218" s="20">
        <v>35</v>
      </c>
      <c r="N218" s="29">
        <f aca="true" t="shared" si="47" ref="N218:O225">(D218+F218+H218+J218+L218)/5</f>
        <v>2.8</v>
      </c>
      <c r="O218" s="73">
        <f t="shared" si="47"/>
        <v>38.6</v>
      </c>
    </row>
    <row r="219" spans="1:15" ht="11.25">
      <c r="A219" s="75"/>
      <c r="B219" s="9"/>
      <c r="C219" s="20" t="s">
        <v>5</v>
      </c>
      <c r="D219" s="19">
        <v>1</v>
      </c>
      <c r="E219" s="20">
        <v>2</v>
      </c>
      <c r="F219" s="19">
        <v>0</v>
      </c>
      <c r="G219" s="20">
        <v>3</v>
      </c>
      <c r="H219" s="19">
        <v>1</v>
      </c>
      <c r="I219" s="20">
        <v>4</v>
      </c>
      <c r="J219" s="19">
        <v>0</v>
      </c>
      <c r="K219" s="20">
        <v>4</v>
      </c>
      <c r="L219" s="19">
        <v>0</v>
      </c>
      <c r="M219" s="20">
        <v>2</v>
      </c>
      <c r="N219" s="29">
        <f t="shared" si="47"/>
        <v>0.4</v>
      </c>
      <c r="O219" s="73">
        <f t="shared" si="47"/>
        <v>3</v>
      </c>
    </row>
    <row r="220" spans="1:15" ht="11.25">
      <c r="A220" s="75"/>
      <c r="B220" s="9"/>
      <c r="C220" s="20" t="s">
        <v>6</v>
      </c>
      <c r="D220" s="19">
        <v>0</v>
      </c>
      <c r="E220" s="20">
        <v>1</v>
      </c>
      <c r="F220" s="19">
        <v>1</v>
      </c>
      <c r="G220" s="20">
        <v>2</v>
      </c>
      <c r="H220" s="19">
        <v>0</v>
      </c>
      <c r="I220" s="20">
        <v>1</v>
      </c>
      <c r="J220" s="19">
        <v>0</v>
      </c>
      <c r="K220" s="20">
        <v>0</v>
      </c>
      <c r="L220" s="19">
        <v>0</v>
      </c>
      <c r="M220" s="20">
        <v>0</v>
      </c>
      <c r="N220" s="29">
        <f t="shared" si="47"/>
        <v>0.2</v>
      </c>
      <c r="O220" s="73">
        <f t="shared" si="47"/>
        <v>0.8</v>
      </c>
    </row>
    <row r="221" spans="1:15" ht="11.25">
      <c r="A221" s="75"/>
      <c r="B221" s="9"/>
      <c r="C221" s="20" t="s">
        <v>7</v>
      </c>
      <c r="D221" s="19">
        <v>0</v>
      </c>
      <c r="E221" s="20">
        <v>0</v>
      </c>
      <c r="F221" s="19">
        <v>0</v>
      </c>
      <c r="G221" s="20">
        <v>0</v>
      </c>
      <c r="H221" s="19">
        <v>0</v>
      </c>
      <c r="I221" s="20">
        <v>0</v>
      </c>
      <c r="J221" s="19">
        <v>0</v>
      </c>
      <c r="K221" s="20">
        <v>1</v>
      </c>
      <c r="L221" s="19">
        <v>0</v>
      </c>
      <c r="M221" s="20">
        <v>2</v>
      </c>
      <c r="N221" s="29">
        <f t="shared" si="47"/>
        <v>0</v>
      </c>
      <c r="O221" s="73">
        <f t="shared" si="47"/>
        <v>0.6</v>
      </c>
    </row>
    <row r="222" spans="1:15" ht="11.25">
      <c r="A222" s="75"/>
      <c r="B222" s="9"/>
      <c r="C222" s="20" t="s">
        <v>8</v>
      </c>
      <c r="D222" s="19">
        <v>0</v>
      </c>
      <c r="E222" s="20">
        <v>2</v>
      </c>
      <c r="F222" s="19">
        <v>0</v>
      </c>
      <c r="G222" s="20">
        <v>2</v>
      </c>
      <c r="H222" s="19">
        <v>0</v>
      </c>
      <c r="I222" s="20">
        <v>1</v>
      </c>
      <c r="J222" s="19">
        <v>0</v>
      </c>
      <c r="K222" s="20">
        <v>3</v>
      </c>
      <c r="L222" s="19">
        <v>0</v>
      </c>
      <c r="M222" s="20">
        <v>0</v>
      </c>
      <c r="N222" s="29">
        <f t="shared" si="47"/>
        <v>0</v>
      </c>
      <c r="O222" s="73">
        <f t="shared" si="47"/>
        <v>1.6</v>
      </c>
    </row>
    <row r="223" spans="1:15" ht="11.25">
      <c r="A223" s="75"/>
      <c r="B223" s="9"/>
      <c r="C223" s="20" t="s">
        <v>9</v>
      </c>
      <c r="D223" s="19">
        <v>0</v>
      </c>
      <c r="E223" s="20">
        <v>0</v>
      </c>
      <c r="F223" s="19">
        <v>0</v>
      </c>
      <c r="G223" s="20">
        <v>0</v>
      </c>
      <c r="H223" s="19">
        <v>0</v>
      </c>
      <c r="I223" s="20">
        <v>0</v>
      </c>
      <c r="J223" s="19">
        <v>2</v>
      </c>
      <c r="K223" s="20">
        <v>0</v>
      </c>
      <c r="L223" s="19">
        <v>0</v>
      </c>
      <c r="M223" s="20">
        <v>1</v>
      </c>
      <c r="N223" s="29">
        <f t="shared" si="47"/>
        <v>0.4</v>
      </c>
      <c r="O223" s="73">
        <f t="shared" si="47"/>
        <v>0.2</v>
      </c>
    </row>
    <row r="224" spans="1:15" ht="11.25">
      <c r="A224" s="75"/>
      <c r="B224" s="9"/>
      <c r="C224" s="20" t="s">
        <v>22</v>
      </c>
      <c r="D224" s="19">
        <v>0</v>
      </c>
      <c r="E224" s="20">
        <v>0</v>
      </c>
      <c r="F224" s="19">
        <v>0</v>
      </c>
      <c r="G224" s="20">
        <v>0</v>
      </c>
      <c r="H224" s="19">
        <v>0</v>
      </c>
      <c r="I224" s="20">
        <v>0</v>
      </c>
      <c r="J224" s="19">
        <v>0</v>
      </c>
      <c r="K224" s="20">
        <v>0</v>
      </c>
      <c r="L224" s="19">
        <v>0</v>
      </c>
      <c r="M224" s="20">
        <v>0</v>
      </c>
      <c r="N224" s="29">
        <f t="shared" si="47"/>
        <v>0</v>
      </c>
      <c r="O224" s="73">
        <f t="shared" si="47"/>
        <v>0</v>
      </c>
    </row>
    <row r="225" spans="1:15" s="3" customFormat="1" ht="11.25">
      <c r="A225" s="75"/>
      <c r="B225" s="9"/>
      <c r="C225" s="22" t="s">
        <v>10</v>
      </c>
      <c r="D225" s="21">
        <f aca="true" t="shared" si="48" ref="D225:M225">SUM(D218:D224)</f>
        <v>4</v>
      </c>
      <c r="E225" s="22">
        <f t="shared" si="48"/>
        <v>38</v>
      </c>
      <c r="F225" s="21">
        <f t="shared" si="48"/>
        <v>3</v>
      </c>
      <c r="G225" s="22">
        <f t="shared" si="48"/>
        <v>53</v>
      </c>
      <c r="H225" s="21">
        <f t="shared" si="48"/>
        <v>5</v>
      </c>
      <c r="I225" s="22">
        <f t="shared" si="48"/>
        <v>47</v>
      </c>
      <c r="J225" s="21">
        <f t="shared" si="48"/>
        <v>5</v>
      </c>
      <c r="K225" s="22">
        <f t="shared" si="48"/>
        <v>46</v>
      </c>
      <c r="L225" s="21">
        <f t="shared" si="48"/>
        <v>2</v>
      </c>
      <c r="M225" s="22">
        <f t="shared" si="48"/>
        <v>40</v>
      </c>
      <c r="N225" s="30">
        <f t="shared" si="47"/>
        <v>3.8</v>
      </c>
      <c r="O225" s="74">
        <f t="shared" si="47"/>
        <v>44.8</v>
      </c>
    </row>
    <row r="226" spans="1:15" ht="11.25">
      <c r="A226" s="75"/>
      <c r="B226" s="9"/>
      <c r="C226" s="20"/>
      <c r="D226" s="19"/>
      <c r="E226" s="20"/>
      <c r="F226" s="19"/>
      <c r="G226" s="20"/>
      <c r="H226" s="19"/>
      <c r="I226" s="20"/>
      <c r="J226" s="19"/>
      <c r="K226" s="20"/>
      <c r="L226" s="19"/>
      <c r="M226" s="20"/>
      <c r="N226" s="27"/>
      <c r="O226" s="62"/>
    </row>
    <row r="227" spans="1:15" ht="11.25">
      <c r="A227" s="75" t="s">
        <v>10</v>
      </c>
      <c r="B227" s="9"/>
      <c r="C227" s="20" t="s">
        <v>4</v>
      </c>
      <c r="D227" s="44">
        <f aca="true" t="shared" si="49" ref="D227:M227">+D218+D209+D200+D191+D182+D173+D164+D155+D147+D138+D129+D120+D111+D102+D93+D84+D75+D66+D57+D48+D39+D30+D12+D3+D21</f>
        <v>111</v>
      </c>
      <c r="E227" s="31">
        <f t="shared" si="49"/>
        <v>86</v>
      </c>
      <c r="F227" s="44">
        <f t="shared" si="49"/>
        <v>107</v>
      </c>
      <c r="G227" s="31">
        <f t="shared" si="49"/>
        <v>106</v>
      </c>
      <c r="H227" s="44">
        <f t="shared" si="49"/>
        <v>144</v>
      </c>
      <c r="I227" s="31">
        <f t="shared" si="49"/>
        <v>106</v>
      </c>
      <c r="J227" s="44">
        <f t="shared" si="49"/>
        <v>141</v>
      </c>
      <c r="K227" s="31">
        <f t="shared" si="49"/>
        <v>99</v>
      </c>
      <c r="L227" s="44">
        <f t="shared" si="49"/>
        <v>139</v>
      </c>
      <c r="M227" s="31">
        <f t="shared" si="49"/>
        <v>115</v>
      </c>
      <c r="N227" s="29">
        <f aca="true" t="shared" si="50" ref="N227:O234">(D227+F227+H227+J227+L227)/5</f>
        <v>128.4</v>
      </c>
      <c r="O227" s="73">
        <f t="shared" si="50"/>
        <v>102.4</v>
      </c>
    </row>
    <row r="228" spans="1:15" ht="11.25">
      <c r="A228" s="75"/>
      <c r="B228" s="9"/>
      <c r="C228" s="20" t="s">
        <v>5</v>
      </c>
      <c r="D228" s="44">
        <f aca="true" t="shared" si="51" ref="D228:M228">+D219+D210+D201+D192+D183+D174+D165+D156+D148+D139+D130+D121+D112+D103+D94+D85+D76+D67+D58+D49+D40+D31+D13+D4+D22</f>
        <v>7</v>
      </c>
      <c r="E228" s="31">
        <f t="shared" si="51"/>
        <v>15</v>
      </c>
      <c r="F228" s="44">
        <f t="shared" si="51"/>
        <v>9</v>
      </c>
      <c r="G228" s="31">
        <f t="shared" si="51"/>
        <v>11</v>
      </c>
      <c r="H228" s="44">
        <f t="shared" si="51"/>
        <v>9</v>
      </c>
      <c r="I228" s="31">
        <f t="shared" si="51"/>
        <v>10</v>
      </c>
      <c r="J228" s="44">
        <f t="shared" si="51"/>
        <v>9</v>
      </c>
      <c r="K228" s="31">
        <f t="shared" si="51"/>
        <v>18</v>
      </c>
      <c r="L228" s="44">
        <f t="shared" si="51"/>
        <v>7</v>
      </c>
      <c r="M228" s="31">
        <f t="shared" si="51"/>
        <v>13</v>
      </c>
      <c r="N228" s="29">
        <f t="shared" si="50"/>
        <v>8.2</v>
      </c>
      <c r="O228" s="73">
        <f t="shared" si="50"/>
        <v>13.4</v>
      </c>
    </row>
    <row r="229" spans="1:15" ht="11.25">
      <c r="A229" s="75"/>
      <c r="B229" s="9"/>
      <c r="C229" s="20" t="s">
        <v>6</v>
      </c>
      <c r="D229" s="44">
        <f aca="true" t="shared" si="52" ref="D229:M229">+D220+D211+D202+D193+D184+D175+D166+D157+D149+D140+D131+D122+D113+D104+D95+D86+D77+D68+D59+D50+D41+D32+D14+D5+D23</f>
        <v>2</v>
      </c>
      <c r="E229" s="31">
        <f t="shared" si="52"/>
        <v>3</v>
      </c>
      <c r="F229" s="44">
        <f t="shared" si="52"/>
        <v>1</v>
      </c>
      <c r="G229" s="31">
        <f t="shared" si="52"/>
        <v>4</v>
      </c>
      <c r="H229" s="44">
        <f t="shared" si="52"/>
        <v>2</v>
      </c>
      <c r="I229" s="31">
        <f t="shared" si="52"/>
        <v>3</v>
      </c>
      <c r="J229" s="44">
        <f t="shared" si="52"/>
        <v>3</v>
      </c>
      <c r="K229" s="31">
        <f t="shared" si="52"/>
        <v>2</v>
      </c>
      <c r="L229" s="44">
        <f t="shared" si="52"/>
        <v>1</v>
      </c>
      <c r="M229" s="31">
        <f t="shared" si="52"/>
        <v>2</v>
      </c>
      <c r="N229" s="29">
        <f t="shared" si="50"/>
        <v>1.8</v>
      </c>
      <c r="O229" s="73">
        <f t="shared" si="50"/>
        <v>2.8</v>
      </c>
    </row>
    <row r="230" spans="1:15" ht="11.25">
      <c r="A230" s="75"/>
      <c r="B230" s="9"/>
      <c r="C230" s="20" t="s">
        <v>7</v>
      </c>
      <c r="D230" s="44">
        <f aca="true" t="shared" si="53" ref="D230:M230">+D221+D212+D203+D194+D185+D176+D167+D158+D150+D141+D132+D123+D114+D105+D96+D87+D78+D69+D60+D51+D42+D33+D15+D6+D24</f>
        <v>7</v>
      </c>
      <c r="E230" s="31">
        <f t="shared" si="53"/>
        <v>4</v>
      </c>
      <c r="F230" s="44">
        <f t="shared" si="53"/>
        <v>2</v>
      </c>
      <c r="G230" s="31">
        <f t="shared" si="53"/>
        <v>2</v>
      </c>
      <c r="H230" s="44">
        <f t="shared" si="53"/>
        <v>9</v>
      </c>
      <c r="I230" s="31">
        <f t="shared" si="53"/>
        <v>5</v>
      </c>
      <c r="J230" s="44">
        <f t="shared" si="53"/>
        <v>5</v>
      </c>
      <c r="K230" s="31">
        <f t="shared" si="53"/>
        <v>3</v>
      </c>
      <c r="L230" s="44">
        <f t="shared" si="53"/>
        <v>3</v>
      </c>
      <c r="M230" s="31">
        <f t="shared" si="53"/>
        <v>4</v>
      </c>
      <c r="N230" s="29">
        <f t="shared" si="50"/>
        <v>5.2</v>
      </c>
      <c r="O230" s="73">
        <f t="shared" si="50"/>
        <v>3.6</v>
      </c>
    </row>
    <row r="231" spans="1:15" ht="11.25">
      <c r="A231" s="75"/>
      <c r="B231" s="9"/>
      <c r="C231" s="20" t="s">
        <v>8</v>
      </c>
      <c r="D231" s="44">
        <f aca="true" t="shared" si="54" ref="D231:M231">+D222+D213+D204+D195+D186+D177+D168+D159+D151+D142+D133+D124+D115+D106+D97+D88+D79+D70+D61+D52+D43+D34+D16+D7+D25</f>
        <v>1</v>
      </c>
      <c r="E231" s="31">
        <f t="shared" si="54"/>
        <v>2</v>
      </c>
      <c r="F231" s="44">
        <f t="shared" si="54"/>
        <v>2</v>
      </c>
      <c r="G231" s="31">
        <f t="shared" si="54"/>
        <v>3</v>
      </c>
      <c r="H231" s="44">
        <f t="shared" si="54"/>
        <v>0</v>
      </c>
      <c r="I231" s="31">
        <f t="shared" si="54"/>
        <v>4</v>
      </c>
      <c r="J231" s="44">
        <f t="shared" si="54"/>
        <v>0</v>
      </c>
      <c r="K231" s="31">
        <f t="shared" si="54"/>
        <v>5</v>
      </c>
      <c r="L231" s="44">
        <f t="shared" si="54"/>
        <v>1</v>
      </c>
      <c r="M231" s="31">
        <f t="shared" si="54"/>
        <v>1</v>
      </c>
      <c r="N231" s="29">
        <f t="shared" si="50"/>
        <v>0.8</v>
      </c>
      <c r="O231" s="73">
        <f t="shared" si="50"/>
        <v>3</v>
      </c>
    </row>
    <row r="232" spans="1:15" ht="11.25">
      <c r="A232" s="75"/>
      <c r="B232" s="9"/>
      <c r="C232" s="20" t="s">
        <v>9</v>
      </c>
      <c r="D232" s="44">
        <f aca="true" t="shared" si="55" ref="D232:M232">+D223+D214+D205+D196+D187+D178+D169+D160+D152+D143+D134+D125+D116+D107+D98+D89+D80+D71+D62+D53+D44+D35+D17+D8+D26</f>
        <v>37</v>
      </c>
      <c r="E232" s="31">
        <f t="shared" si="55"/>
        <v>20</v>
      </c>
      <c r="F232" s="44">
        <f t="shared" si="55"/>
        <v>45</v>
      </c>
      <c r="G232" s="31">
        <f t="shared" si="55"/>
        <v>27</v>
      </c>
      <c r="H232" s="44">
        <f t="shared" si="55"/>
        <v>64</v>
      </c>
      <c r="I232" s="31">
        <f t="shared" si="55"/>
        <v>26</v>
      </c>
      <c r="J232" s="44">
        <f t="shared" si="55"/>
        <v>43</v>
      </c>
      <c r="K232" s="31">
        <f t="shared" si="55"/>
        <v>32</v>
      </c>
      <c r="L232" s="44">
        <f t="shared" si="55"/>
        <v>36</v>
      </c>
      <c r="M232" s="31">
        <f t="shared" si="55"/>
        <v>13</v>
      </c>
      <c r="N232" s="29">
        <f t="shared" si="50"/>
        <v>45</v>
      </c>
      <c r="O232" s="73">
        <f t="shared" si="50"/>
        <v>23.6</v>
      </c>
    </row>
    <row r="233" spans="1:15" ht="11.25">
      <c r="A233" s="75"/>
      <c r="B233" s="9"/>
      <c r="C233" s="20" t="s">
        <v>22</v>
      </c>
      <c r="D233" s="44">
        <f aca="true" t="shared" si="56" ref="D233:M233">+D224+D215+D206+D197+D188+D179+D170+D161+D153+D144+D135+D126+D117+D108+D99+D90+D81+D72+D63+D54+D45+D36+D18+D9+D27</f>
        <v>1</v>
      </c>
      <c r="E233" s="31">
        <f t="shared" si="56"/>
        <v>3</v>
      </c>
      <c r="F233" s="44">
        <f t="shared" si="56"/>
        <v>3</v>
      </c>
      <c r="G233" s="31">
        <f t="shared" si="56"/>
        <v>0</v>
      </c>
      <c r="H233" s="44">
        <f t="shared" si="56"/>
        <v>1</v>
      </c>
      <c r="I233" s="31">
        <f t="shared" si="56"/>
        <v>1</v>
      </c>
      <c r="J233" s="44">
        <f t="shared" si="56"/>
        <v>2</v>
      </c>
      <c r="K233" s="31">
        <f t="shared" si="56"/>
        <v>2</v>
      </c>
      <c r="L233" s="44">
        <f t="shared" si="56"/>
        <v>1</v>
      </c>
      <c r="M233" s="31">
        <f t="shared" si="56"/>
        <v>1</v>
      </c>
      <c r="N233" s="29">
        <f t="shared" si="50"/>
        <v>1.6</v>
      </c>
      <c r="O233" s="73">
        <f t="shared" si="50"/>
        <v>1.4</v>
      </c>
    </row>
    <row r="234" spans="1:15" s="3" customFormat="1" ht="11.25">
      <c r="A234" s="75"/>
      <c r="B234" s="9"/>
      <c r="C234" s="22" t="s">
        <v>10</v>
      </c>
      <c r="D234" s="46">
        <f aca="true" t="shared" si="57" ref="D234:M234">+D225+D216+D207+D198+D189+D180+D171+D162+D154+D145+D136+D127+D118+D109+D100+D91+D82+D73+D64+D55+D46+D37+D19+D10+D28</f>
        <v>166</v>
      </c>
      <c r="E234" s="45">
        <f t="shared" si="57"/>
        <v>133</v>
      </c>
      <c r="F234" s="46">
        <f t="shared" si="57"/>
        <v>169</v>
      </c>
      <c r="G234" s="45">
        <f t="shared" si="57"/>
        <v>153</v>
      </c>
      <c r="H234" s="46">
        <f t="shared" si="57"/>
        <v>229</v>
      </c>
      <c r="I234" s="45">
        <f t="shared" si="57"/>
        <v>155</v>
      </c>
      <c r="J234" s="46">
        <f t="shared" si="57"/>
        <v>203</v>
      </c>
      <c r="K234" s="45">
        <f t="shared" si="57"/>
        <v>161</v>
      </c>
      <c r="L234" s="46">
        <f t="shared" si="57"/>
        <v>188</v>
      </c>
      <c r="M234" s="45">
        <f t="shared" si="57"/>
        <v>149</v>
      </c>
      <c r="N234" s="30">
        <f>(D234+F234+H234+J234+L234)/5</f>
        <v>191</v>
      </c>
      <c r="O234" s="74">
        <f t="shared" si="50"/>
        <v>150.2</v>
      </c>
    </row>
    <row r="235" spans="1:13" ht="11.25">
      <c r="A235" s="32"/>
      <c r="B235" s="33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ht="11.25">
      <c r="A236" s="32"/>
      <c r="B236" s="33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ht="11.25">
      <c r="A237" s="35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 ht="11.25">
      <c r="A238" s="36"/>
      <c r="B238" s="36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ht="11.25">
      <c r="A239" s="36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1.25">
      <c r="A240" s="37"/>
      <c r="B240" s="38"/>
      <c r="C240" s="39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ht="10.5"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0.5"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0.5"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0.5"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0.5"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0.5"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0.5"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0.5"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0.5"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0.5"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0.5"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0.5"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0.5"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ht="10.5"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ht="10.5"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ht="10.5"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ht="10.5"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ht="10.5"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ht="10.5"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ht="10.5"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ht="10.5"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ht="10.5"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ht="10.5"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ht="10.5"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ht="10.5"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ht="10.5"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ht="10.5"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ht="10.5"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ht="10.5"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ht="10.5"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ht="10.5"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ht="10.5"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ht="10.5"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ht="10.5"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ht="10.5"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ht="10.5"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ht="10.5"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2" s="2" customFormat="1" ht="10.5">
      <c r="A278" s="7"/>
      <c r="B278" s="4"/>
    </row>
    <row r="279" spans="1:2" s="2" customFormat="1" ht="10.5">
      <c r="A279" s="7"/>
      <c r="B279" s="4"/>
    </row>
    <row r="280" spans="1:2" s="2" customFormat="1" ht="10.5">
      <c r="A280" s="7"/>
      <c r="B280" s="4"/>
    </row>
    <row r="281" spans="1:2" s="2" customFormat="1" ht="10.5">
      <c r="A281" s="7"/>
      <c r="B281" s="4"/>
    </row>
    <row r="282" spans="1:2" s="2" customFormat="1" ht="10.5">
      <c r="A282" s="7"/>
      <c r="B282" s="4"/>
    </row>
    <row r="283" spans="1:2" s="2" customFormat="1" ht="10.5">
      <c r="A283" s="7"/>
      <c r="B283" s="4"/>
    </row>
    <row r="284" spans="1:2" s="2" customFormat="1" ht="10.5">
      <c r="A284" s="7"/>
      <c r="B284" s="4"/>
    </row>
    <row r="285" spans="1:2" s="2" customFormat="1" ht="10.5">
      <c r="A285" s="7"/>
      <c r="B285" s="4"/>
    </row>
    <row r="286" spans="1:2" s="2" customFormat="1" ht="10.5">
      <c r="A286" s="7"/>
      <c r="B286" s="4"/>
    </row>
    <row r="287" spans="1:2" s="2" customFormat="1" ht="10.5">
      <c r="A287" s="7"/>
      <c r="B287" s="4"/>
    </row>
    <row r="288" spans="1:2" s="2" customFormat="1" ht="10.5">
      <c r="A288" s="7"/>
      <c r="B288" s="4"/>
    </row>
    <row r="289" spans="1:2" s="2" customFormat="1" ht="10.5">
      <c r="A289" s="7"/>
      <c r="B289" s="4"/>
    </row>
    <row r="290" spans="1:2" s="2" customFormat="1" ht="10.5">
      <c r="A290" s="7"/>
      <c r="B290" s="4"/>
    </row>
    <row r="291" spans="1:2" s="2" customFormat="1" ht="10.5">
      <c r="A291" s="7"/>
      <c r="B291" s="4"/>
    </row>
    <row r="292" spans="1:2" s="2" customFormat="1" ht="10.5">
      <c r="A292" s="7"/>
      <c r="B292" s="4"/>
    </row>
    <row r="293" spans="1:2" s="2" customFormat="1" ht="10.5">
      <c r="A293" s="7"/>
      <c r="B293" s="4"/>
    </row>
    <row r="294" spans="1:2" s="2" customFormat="1" ht="10.5">
      <c r="A294" s="7"/>
      <c r="B294" s="4"/>
    </row>
    <row r="295" spans="1:2" s="2" customFormat="1" ht="10.5">
      <c r="A295" s="7"/>
      <c r="B295" s="4"/>
    </row>
    <row r="296" spans="1:2" s="2" customFormat="1" ht="10.5">
      <c r="A296" s="7"/>
      <c r="B296" s="4"/>
    </row>
    <row r="297" spans="1:2" s="2" customFormat="1" ht="10.5">
      <c r="A297" s="7"/>
      <c r="B297" s="4"/>
    </row>
    <row r="298" spans="1:2" s="2" customFormat="1" ht="10.5">
      <c r="A298" s="7"/>
      <c r="B298" s="4"/>
    </row>
    <row r="299" spans="1:2" s="2" customFormat="1" ht="10.5">
      <c r="A299" s="7"/>
      <c r="B299" s="4"/>
    </row>
    <row r="300" spans="1:2" s="2" customFormat="1" ht="10.5">
      <c r="A300" s="7"/>
      <c r="B300" s="4"/>
    </row>
    <row r="301" spans="1:2" s="2" customFormat="1" ht="10.5">
      <c r="A301" s="7"/>
      <c r="B301" s="4"/>
    </row>
    <row r="302" spans="1:2" s="2" customFormat="1" ht="10.5">
      <c r="A302" s="7"/>
      <c r="B302" s="4"/>
    </row>
    <row r="303" spans="1:2" s="2" customFormat="1" ht="10.5">
      <c r="A303" s="7"/>
      <c r="B303" s="4"/>
    </row>
    <row r="304" spans="1:2" s="2" customFormat="1" ht="10.5">
      <c r="A304" s="7"/>
      <c r="B304" s="4"/>
    </row>
    <row r="305" spans="1:2" s="2" customFormat="1" ht="10.5">
      <c r="A305" s="7"/>
      <c r="B305" s="4"/>
    </row>
    <row r="306" spans="1:2" s="2" customFormat="1" ht="10.5">
      <c r="A306" s="7"/>
      <c r="B306" s="4"/>
    </row>
    <row r="307" spans="1:2" s="2" customFormat="1" ht="10.5">
      <c r="A307" s="7"/>
      <c r="B307" s="4"/>
    </row>
    <row r="308" spans="1:2" s="2" customFormat="1" ht="10.5">
      <c r="A308" s="7"/>
      <c r="B308" s="4"/>
    </row>
    <row r="309" spans="1:2" s="2" customFormat="1" ht="10.5">
      <c r="A309" s="7"/>
      <c r="B309" s="4"/>
    </row>
    <row r="310" spans="1:2" s="2" customFormat="1" ht="10.5">
      <c r="A310" s="7"/>
      <c r="B310" s="4"/>
    </row>
    <row r="311" spans="1:2" s="2" customFormat="1" ht="10.5">
      <c r="A311" s="7"/>
      <c r="B311" s="4"/>
    </row>
    <row r="312" spans="1:2" s="2" customFormat="1" ht="10.5">
      <c r="A312" s="7"/>
      <c r="B312" s="4"/>
    </row>
    <row r="313" spans="1:2" s="2" customFormat="1" ht="10.5">
      <c r="A313" s="7"/>
      <c r="B313" s="4"/>
    </row>
    <row r="314" spans="1:2" s="2" customFormat="1" ht="10.5">
      <c r="A314" s="7"/>
      <c r="B314" s="4"/>
    </row>
    <row r="315" spans="1:2" s="2" customFormat="1" ht="10.5">
      <c r="A315" s="7"/>
      <c r="B315" s="4"/>
    </row>
    <row r="316" spans="1:2" s="2" customFormat="1" ht="10.5">
      <c r="A316" s="7"/>
      <c r="B316" s="4"/>
    </row>
    <row r="317" spans="1:2" s="2" customFormat="1" ht="10.5">
      <c r="A317" s="7"/>
      <c r="B317" s="4"/>
    </row>
    <row r="318" spans="1:2" s="2" customFormat="1" ht="10.5">
      <c r="A318" s="7"/>
      <c r="B318" s="4"/>
    </row>
    <row r="319" spans="1:2" s="2" customFormat="1" ht="10.5">
      <c r="A319" s="7"/>
      <c r="B319" s="4"/>
    </row>
    <row r="320" spans="1:2" s="2" customFormat="1" ht="10.5">
      <c r="A320" s="7"/>
      <c r="B320" s="4"/>
    </row>
    <row r="321" spans="1:2" s="2" customFormat="1" ht="10.5">
      <c r="A321" s="7"/>
      <c r="B321" s="4"/>
    </row>
    <row r="322" spans="1:2" s="2" customFormat="1" ht="10.5">
      <c r="A322" s="7"/>
      <c r="B322" s="4"/>
    </row>
    <row r="323" spans="1:2" s="2" customFormat="1" ht="10.5">
      <c r="A323" s="7"/>
      <c r="B323" s="4"/>
    </row>
    <row r="324" spans="1:2" s="2" customFormat="1" ht="10.5">
      <c r="A324" s="7"/>
      <c r="B324" s="4"/>
    </row>
    <row r="325" spans="1:2" s="2" customFormat="1" ht="10.5">
      <c r="A325" s="7"/>
      <c r="B325" s="4"/>
    </row>
    <row r="326" spans="1:2" s="2" customFormat="1" ht="10.5">
      <c r="A326" s="7"/>
      <c r="B326" s="4"/>
    </row>
    <row r="327" spans="1:2" s="2" customFormat="1" ht="10.5">
      <c r="A327" s="7"/>
      <c r="B327" s="4"/>
    </row>
    <row r="328" spans="1:2" s="2" customFormat="1" ht="10.5">
      <c r="A328" s="7"/>
      <c r="B328" s="4"/>
    </row>
    <row r="329" spans="1:2" s="2" customFormat="1" ht="10.5">
      <c r="A329" s="7"/>
      <c r="B329" s="4"/>
    </row>
    <row r="330" spans="1:2" s="2" customFormat="1" ht="10.5">
      <c r="A330" s="7"/>
      <c r="B330" s="4"/>
    </row>
    <row r="331" spans="1:2" s="2" customFormat="1" ht="10.5">
      <c r="A331" s="7"/>
      <c r="B331" s="4"/>
    </row>
    <row r="332" spans="1:2" s="2" customFormat="1" ht="10.5">
      <c r="A332" s="7"/>
      <c r="B332" s="4"/>
    </row>
    <row r="333" spans="1:2" s="2" customFormat="1" ht="10.5">
      <c r="A333" s="7"/>
      <c r="B333" s="4"/>
    </row>
    <row r="334" spans="1:2" s="2" customFormat="1" ht="10.5">
      <c r="A334" s="7"/>
      <c r="B334" s="4"/>
    </row>
    <row r="335" spans="1:2" s="2" customFormat="1" ht="10.5">
      <c r="A335" s="7"/>
      <c r="B335" s="4"/>
    </row>
    <row r="336" spans="1:2" s="2" customFormat="1" ht="10.5">
      <c r="A336" s="7"/>
      <c r="B336" s="4"/>
    </row>
    <row r="337" spans="1:2" s="2" customFormat="1" ht="10.5">
      <c r="A337" s="7"/>
      <c r="B337" s="4"/>
    </row>
    <row r="338" spans="1:2" s="2" customFormat="1" ht="10.5">
      <c r="A338" s="7"/>
      <c r="B338" s="4"/>
    </row>
    <row r="339" spans="1:2" s="2" customFormat="1" ht="10.5">
      <c r="A339" s="7"/>
      <c r="B339" s="4"/>
    </row>
    <row r="340" spans="1:2" s="2" customFormat="1" ht="10.5">
      <c r="A340" s="7"/>
      <c r="B340" s="4"/>
    </row>
    <row r="341" spans="1:2" s="2" customFormat="1" ht="10.5">
      <c r="A341" s="7"/>
      <c r="B341" s="4"/>
    </row>
    <row r="342" spans="1:2" s="2" customFormat="1" ht="10.5">
      <c r="A342" s="7"/>
      <c r="B342" s="4"/>
    </row>
    <row r="343" spans="1:2" s="2" customFormat="1" ht="10.5">
      <c r="A343" s="7"/>
      <c r="B343" s="4"/>
    </row>
    <row r="344" spans="1:2" s="2" customFormat="1" ht="10.5">
      <c r="A344" s="7"/>
      <c r="B344" s="4"/>
    </row>
    <row r="345" spans="1:2" s="2" customFormat="1" ht="10.5">
      <c r="A345" s="7"/>
      <c r="B345" s="4"/>
    </row>
    <row r="346" spans="1:2" s="2" customFormat="1" ht="10.5">
      <c r="A346" s="7"/>
      <c r="B346" s="4"/>
    </row>
    <row r="347" spans="1:2" s="2" customFormat="1" ht="10.5">
      <c r="A347" s="7"/>
      <c r="B347" s="4"/>
    </row>
    <row r="348" spans="1:2" s="2" customFormat="1" ht="10.5">
      <c r="A348" s="7"/>
      <c r="B348" s="4"/>
    </row>
    <row r="349" spans="1:2" s="2" customFormat="1" ht="10.5">
      <c r="A349" s="7"/>
      <c r="B349" s="4"/>
    </row>
    <row r="350" spans="1:2" s="2" customFormat="1" ht="10.5">
      <c r="A350" s="7"/>
      <c r="B350" s="4"/>
    </row>
    <row r="351" spans="1:2" s="2" customFormat="1" ht="10.5">
      <c r="A351" s="7"/>
      <c r="B351" s="4"/>
    </row>
    <row r="352" spans="1:2" s="2" customFormat="1" ht="10.5">
      <c r="A352" s="7"/>
      <c r="B352" s="4"/>
    </row>
    <row r="353" spans="1:2" s="2" customFormat="1" ht="10.5">
      <c r="A353" s="7"/>
      <c r="B353" s="4"/>
    </row>
    <row r="354" spans="1:2" s="2" customFormat="1" ht="10.5">
      <c r="A354" s="7"/>
      <c r="B354" s="4"/>
    </row>
    <row r="355" spans="1:2" s="2" customFormat="1" ht="10.5">
      <c r="A355" s="7"/>
      <c r="B355" s="4"/>
    </row>
    <row r="356" spans="1:2" s="2" customFormat="1" ht="10.5">
      <c r="A356" s="7"/>
      <c r="B356" s="4"/>
    </row>
    <row r="357" spans="1:2" s="2" customFormat="1" ht="10.5">
      <c r="A357" s="7"/>
      <c r="B357" s="4"/>
    </row>
    <row r="358" spans="1:2" s="2" customFormat="1" ht="10.5">
      <c r="A358" s="7"/>
      <c r="B358" s="4"/>
    </row>
    <row r="359" spans="1:2" s="2" customFormat="1" ht="10.5">
      <c r="A359" s="7"/>
      <c r="B359" s="4"/>
    </row>
    <row r="360" spans="1:2" s="2" customFormat="1" ht="10.5">
      <c r="A360" s="7"/>
      <c r="B360" s="4"/>
    </row>
    <row r="361" spans="1:2" s="2" customFormat="1" ht="10.5">
      <c r="A361" s="7"/>
      <c r="B361" s="4"/>
    </row>
    <row r="362" spans="1:2" s="2" customFormat="1" ht="10.5">
      <c r="A362" s="7"/>
      <c r="B362" s="4"/>
    </row>
    <row r="363" spans="1:2" s="2" customFormat="1" ht="10.5">
      <c r="A363" s="7"/>
      <c r="B363" s="4"/>
    </row>
    <row r="364" spans="1:2" s="2" customFormat="1" ht="10.5">
      <c r="A364" s="7"/>
      <c r="B364" s="4"/>
    </row>
    <row r="365" spans="1:2" s="2" customFormat="1" ht="10.5">
      <c r="A365" s="7"/>
      <c r="B365" s="4"/>
    </row>
    <row r="366" spans="1:2" s="2" customFormat="1" ht="10.5">
      <c r="A366" s="7"/>
      <c r="B366" s="4"/>
    </row>
    <row r="367" spans="1:2" s="2" customFormat="1" ht="10.5">
      <c r="A367" s="7"/>
      <c r="B367" s="4"/>
    </row>
    <row r="368" spans="1:2" s="2" customFormat="1" ht="10.5">
      <c r="A368" s="7"/>
      <c r="B368" s="4"/>
    </row>
    <row r="369" spans="1:2" s="2" customFormat="1" ht="10.5">
      <c r="A369" s="7"/>
      <c r="B369" s="4"/>
    </row>
    <row r="370" spans="1:2" s="2" customFormat="1" ht="10.5">
      <c r="A370" s="7"/>
      <c r="B370" s="4"/>
    </row>
    <row r="371" spans="1:2" s="2" customFormat="1" ht="10.5">
      <c r="A371" s="7"/>
      <c r="B371" s="4"/>
    </row>
    <row r="372" spans="1:2" s="2" customFormat="1" ht="10.5">
      <c r="A372" s="7"/>
      <c r="B372" s="4"/>
    </row>
    <row r="373" spans="1:2" s="2" customFormat="1" ht="10.5">
      <c r="A373" s="7"/>
      <c r="B373" s="4"/>
    </row>
    <row r="374" spans="1:2" s="2" customFormat="1" ht="10.5">
      <c r="A374" s="7"/>
      <c r="B374" s="4"/>
    </row>
    <row r="375" spans="1:2" s="2" customFormat="1" ht="10.5">
      <c r="A375" s="7"/>
      <c r="B375" s="4"/>
    </row>
    <row r="376" spans="1:2" s="2" customFormat="1" ht="10.5">
      <c r="A376" s="7"/>
      <c r="B376" s="4"/>
    </row>
    <row r="377" spans="1:2" s="2" customFormat="1" ht="10.5">
      <c r="A377" s="7"/>
      <c r="B377" s="4"/>
    </row>
    <row r="378" spans="1:2" s="2" customFormat="1" ht="10.5">
      <c r="A378" s="7"/>
      <c r="B378" s="4"/>
    </row>
    <row r="379" spans="1:2" s="2" customFormat="1" ht="10.5">
      <c r="A379" s="7"/>
      <c r="B379" s="4"/>
    </row>
    <row r="380" spans="1:2" s="2" customFormat="1" ht="10.5">
      <c r="A380" s="7"/>
      <c r="B380" s="4"/>
    </row>
    <row r="381" spans="1:2" s="2" customFormat="1" ht="10.5">
      <c r="A381" s="7"/>
      <c r="B381" s="4"/>
    </row>
    <row r="382" spans="1:2" s="2" customFormat="1" ht="10.5">
      <c r="A382" s="7"/>
      <c r="B382" s="4"/>
    </row>
    <row r="383" spans="1:2" s="2" customFormat="1" ht="10.5">
      <c r="A383" s="7"/>
      <c r="B383" s="4"/>
    </row>
    <row r="384" spans="1:2" s="2" customFormat="1" ht="10.5">
      <c r="A384" s="7"/>
      <c r="B384" s="4"/>
    </row>
    <row r="385" spans="1:2" s="2" customFormat="1" ht="10.5">
      <c r="A385" s="7"/>
      <c r="B385" s="4"/>
    </row>
    <row r="386" spans="1:2" s="2" customFormat="1" ht="10.5">
      <c r="A386" s="7"/>
      <c r="B386" s="4"/>
    </row>
    <row r="387" spans="1:2" s="2" customFormat="1" ht="10.5">
      <c r="A387" s="7"/>
      <c r="B387" s="4"/>
    </row>
    <row r="388" spans="1:2" s="2" customFormat="1" ht="10.5">
      <c r="A388" s="7"/>
      <c r="B388" s="4"/>
    </row>
    <row r="389" spans="1:2" s="2" customFormat="1" ht="10.5">
      <c r="A389" s="7"/>
      <c r="B389" s="4"/>
    </row>
    <row r="390" spans="1:2" s="2" customFormat="1" ht="10.5">
      <c r="A390" s="7"/>
      <c r="B390" s="4"/>
    </row>
    <row r="391" spans="1:2" s="2" customFormat="1" ht="10.5">
      <c r="A391" s="7"/>
      <c r="B391" s="4"/>
    </row>
    <row r="392" spans="1:2" s="2" customFormat="1" ht="10.5">
      <c r="A392" s="7"/>
      <c r="B392" s="4"/>
    </row>
    <row r="393" spans="1:2" s="2" customFormat="1" ht="10.5">
      <c r="A393" s="7"/>
      <c r="B393" s="4"/>
    </row>
    <row r="394" spans="1:2" s="2" customFormat="1" ht="10.5">
      <c r="A394" s="7"/>
      <c r="B394" s="4"/>
    </row>
    <row r="395" spans="1:2" s="2" customFormat="1" ht="10.5">
      <c r="A395" s="7"/>
      <c r="B395" s="4"/>
    </row>
    <row r="396" spans="1:2" s="2" customFormat="1" ht="10.5">
      <c r="A396" s="7"/>
      <c r="B396" s="4"/>
    </row>
    <row r="397" spans="1:2" s="2" customFormat="1" ht="10.5">
      <c r="A397" s="7"/>
      <c r="B397" s="4"/>
    </row>
    <row r="398" spans="1:2" s="2" customFormat="1" ht="10.5">
      <c r="A398" s="7"/>
      <c r="B398" s="4"/>
    </row>
    <row r="399" spans="1:2" s="2" customFormat="1" ht="10.5">
      <c r="A399" s="7"/>
      <c r="B399" s="4"/>
    </row>
    <row r="400" spans="1:2" s="2" customFormat="1" ht="10.5">
      <c r="A400" s="7"/>
      <c r="B400" s="4"/>
    </row>
    <row r="401" spans="1:2" s="2" customFormat="1" ht="10.5">
      <c r="A401" s="7"/>
      <c r="B401" s="4"/>
    </row>
    <row r="402" spans="1:2" s="2" customFormat="1" ht="10.5">
      <c r="A402" s="7"/>
      <c r="B402" s="4"/>
    </row>
    <row r="403" spans="1:2" s="2" customFormat="1" ht="10.5">
      <c r="A403" s="7"/>
      <c r="B403" s="4"/>
    </row>
    <row r="404" spans="1:2" s="2" customFormat="1" ht="10.5">
      <c r="A404" s="7"/>
      <c r="B404" s="4"/>
    </row>
    <row r="405" spans="1:2" s="2" customFormat="1" ht="10.5">
      <c r="A405" s="7"/>
      <c r="B405" s="4"/>
    </row>
    <row r="406" spans="1:2" s="2" customFormat="1" ht="10.5">
      <c r="A406" s="7"/>
      <c r="B406" s="4"/>
    </row>
    <row r="407" spans="1:2" s="2" customFormat="1" ht="10.5">
      <c r="A407" s="7"/>
      <c r="B407" s="4"/>
    </row>
    <row r="408" spans="1:2" s="2" customFormat="1" ht="10.5">
      <c r="A408" s="7"/>
      <c r="B408" s="4"/>
    </row>
    <row r="409" spans="1:2" s="2" customFormat="1" ht="10.5">
      <c r="A409" s="7"/>
      <c r="B409" s="4"/>
    </row>
    <row r="410" spans="1:2" s="2" customFormat="1" ht="10.5">
      <c r="A410" s="7"/>
      <c r="B410" s="4"/>
    </row>
    <row r="411" spans="1:2" s="2" customFormat="1" ht="10.5">
      <c r="A411" s="7"/>
      <c r="B411" s="4"/>
    </row>
    <row r="412" spans="1:2" s="2" customFormat="1" ht="10.5">
      <c r="A412" s="7"/>
      <c r="B412" s="4"/>
    </row>
    <row r="413" spans="1:2" s="2" customFormat="1" ht="10.5">
      <c r="A413" s="7"/>
      <c r="B413" s="4"/>
    </row>
    <row r="414" spans="1:2" s="2" customFormat="1" ht="10.5">
      <c r="A414" s="7"/>
      <c r="B414" s="4"/>
    </row>
    <row r="415" spans="1:2" s="2" customFormat="1" ht="10.5">
      <c r="A415" s="7"/>
      <c r="B415" s="4"/>
    </row>
    <row r="416" spans="1:2" s="2" customFormat="1" ht="10.5">
      <c r="A416" s="7"/>
      <c r="B416" s="4"/>
    </row>
    <row r="417" spans="1:2" s="2" customFormat="1" ht="10.5">
      <c r="A417" s="7"/>
      <c r="B417" s="4"/>
    </row>
    <row r="418" spans="1:2" s="2" customFormat="1" ht="10.5">
      <c r="A418" s="7"/>
      <c r="B418" s="4"/>
    </row>
    <row r="419" spans="1:2" s="2" customFormat="1" ht="10.5">
      <c r="A419" s="7"/>
      <c r="B419" s="4"/>
    </row>
    <row r="420" spans="1:2" s="2" customFormat="1" ht="10.5">
      <c r="A420" s="7"/>
      <c r="B420" s="4"/>
    </row>
    <row r="421" spans="1:2" s="2" customFormat="1" ht="10.5">
      <c r="A421" s="7"/>
      <c r="B421" s="4"/>
    </row>
    <row r="422" spans="1:2" s="2" customFormat="1" ht="10.5">
      <c r="A422" s="7"/>
      <c r="B422" s="4"/>
    </row>
    <row r="423" spans="1:2" s="2" customFormat="1" ht="10.5">
      <c r="A423" s="7"/>
      <c r="B423" s="4"/>
    </row>
    <row r="424" spans="1:2" s="2" customFormat="1" ht="10.5">
      <c r="A424" s="7"/>
      <c r="B424" s="4"/>
    </row>
    <row r="425" spans="1:2" s="2" customFormat="1" ht="10.5">
      <c r="A425" s="7"/>
      <c r="B425" s="4"/>
    </row>
    <row r="426" spans="1:2" s="2" customFormat="1" ht="10.5">
      <c r="A426" s="7"/>
      <c r="B426" s="4"/>
    </row>
    <row r="427" spans="1:2" s="2" customFormat="1" ht="10.5">
      <c r="A427" s="7"/>
      <c r="B427" s="4"/>
    </row>
    <row r="428" spans="1:2" s="2" customFormat="1" ht="10.5">
      <c r="A428" s="7"/>
      <c r="B428" s="4"/>
    </row>
    <row r="429" spans="1:2" s="2" customFormat="1" ht="10.5">
      <c r="A429" s="7"/>
      <c r="B429" s="4"/>
    </row>
    <row r="430" spans="1:2" s="2" customFormat="1" ht="10.5">
      <c r="A430" s="7"/>
      <c r="B430" s="4"/>
    </row>
    <row r="431" spans="1:2" s="2" customFormat="1" ht="10.5">
      <c r="A431" s="7"/>
      <c r="B431" s="4"/>
    </row>
    <row r="432" spans="1:2" s="2" customFormat="1" ht="10.5">
      <c r="A432" s="7"/>
      <c r="B432" s="4"/>
    </row>
    <row r="433" spans="1:2" s="2" customFormat="1" ht="10.5">
      <c r="A433" s="7"/>
      <c r="B433" s="4"/>
    </row>
    <row r="434" spans="1:2" s="2" customFormat="1" ht="10.5">
      <c r="A434" s="7"/>
      <c r="B434" s="4"/>
    </row>
    <row r="435" spans="1:2" s="2" customFormat="1" ht="10.5">
      <c r="A435" s="7"/>
      <c r="B435" s="4"/>
    </row>
    <row r="436" spans="1:2" s="2" customFormat="1" ht="10.5">
      <c r="A436" s="7"/>
      <c r="B436" s="4"/>
    </row>
    <row r="437" spans="1:2" s="2" customFormat="1" ht="10.5">
      <c r="A437" s="7"/>
      <c r="B437" s="4"/>
    </row>
    <row r="438" spans="1:2" s="2" customFormat="1" ht="10.5">
      <c r="A438" s="7"/>
      <c r="B438" s="4"/>
    </row>
    <row r="439" spans="1:2" s="2" customFormat="1" ht="10.5">
      <c r="A439" s="7"/>
      <c r="B439" s="4"/>
    </row>
    <row r="440" spans="1:2" s="2" customFormat="1" ht="10.5">
      <c r="A440" s="7"/>
      <c r="B440" s="4"/>
    </row>
    <row r="441" spans="1:2" s="2" customFormat="1" ht="10.5">
      <c r="A441" s="7"/>
      <c r="B441" s="4"/>
    </row>
    <row r="442" spans="1:2" s="2" customFormat="1" ht="10.5">
      <c r="A442" s="7"/>
      <c r="B442" s="4"/>
    </row>
    <row r="443" spans="1:2" s="2" customFormat="1" ht="10.5">
      <c r="A443" s="7"/>
      <c r="B443" s="4"/>
    </row>
    <row r="444" spans="1:2" s="2" customFormat="1" ht="10.5">
      <c r="A444" s="7"/>
      <c r="B444" s="4"/>
    </row>
    <row r="445" spans="1:2" s="2" customFormat="1" ht="10.5">
      <c r="A445" s="7"/>
      <c r="B445" s="4"/>
    </row>
    <row r="446" spans="1:2" s="2" customFormat="1" ht="10.5">
      <c r="A446" s="7"/>
      <c r="B446" s="4"/>
    </row>
    <row r="447" spans="1:2" s="2" customFormat="1" ht="10.5">
      <c r="A447" s="7"/>
      <c r="B447" s="4"/>
    </row>
    <row r="448" spans="1:2" s="2" customFormat="1" ht="10.5">
      <c r="A448" s="7"/>
      <c r="B448" s="4"/>
    </row>
    <row r="449" spans="1:2" s="2" customFormat="1" ht="10.5">
      <c r="A449" s="7"/>
      <c r="B449" s="4"/>
    </row>
    <row r="450" spans="1:2" s="2" customFormat="1" ht="10.5">
      <c r="A450" s="7"/>
      <c r="B450" s="4"/>
    </row>
    <row r="451" spans="1:2" s="2" customFormat="1" ht="10.5">
      <c r="A451" s="7"/>
      <c r="B451" s="4"/>
    </row>
    <row r="452" spans="1:2" s="2" customFormat="1" ht="10.5">
      <c r="A452" s="7"/>
      <c r="B452" s="4"/>
    </row>
    <row r="453" spans="1:2" s="2" customFormat="1" ht="10.5">
      <c r="A453" s="7"/>
      <c r="B453" s="4"/>
    </row>
    <row r="454" spans="1:2" s="2" customFormat="1" ht="10.5">
      <c r="A454" s="7"/>
      <c r="B454" s="4"/>
    </row>
    <row r="455" spans="1:2" s="2" customFormat="1" ht="10.5">
      <c r="A455" s="7"/>
      <c r="B455" s="4"/>
    </row>
    <row r="456" spans="1:2" s="2" customFormat="1" ht="10.5">
      <c r="A456" s="7"/>
      <c r="B456" s="4"/>
    </row>
    <row r="457" spans="1:2" s="2" customFormat="1" ht="10.5">
      <c r="A457" s="7"/>
      <c r="B457" s="4"/>
    </row>
    <row r="458" spans="1:2" s="2" customFormat="1" ht="10.5">
      <c r="A458" s="7"/>
      <c r="B458" s="4"/>
    </row>
    <row r="459" spans="1:2" s="2" customFormat="1" ht="10.5">
      <c r="A459" s="7"/>
      <c r="B459" s="4"/>
    </row>
    <row r="460" spans="1:2" s="2" customFormat="1" ht="10.5">
      <c r="A460" s="7"/>
      <c r="B460" s="4"/>
    </row>
    <row r="461" spans="1:2" s="2" customFormat="1" ht="10.5">
      <c r="A461" s="7"/>
      <c r="B461" s="4"/>
    </row>
    <row r="462" spans="1:2" s="2" customFormat="1" ht="10.5">
      <c r="A462" s="7"/>
      <c r="B462" s="4"/>
    </row>
    <row r="463" spans="1:2" s="2" customFormat="1" ht="10.5">
      <c r="A463" s="7"/>
      <c r="B463" s="4"/>
    </row>
    <row r="464" spans="1:2" s="2" customFormat="1" ht="10.5">
      <c r="A464" s="7"/>
      <c r="B464" s="4"/>
    </row>
    <row r="465" spans="1:2" s="2" customFormat="1" ht="10.5">
      <c r="A465" s="7"/>
      <c r="B465" s="4"/>
    </row>
    <row r="466" spans="1:2" s="2" customFormat="1" ht="10.5">
      <c r="A466" s="7"/>
      <c r="B466" s="4"/>
    </row>
    <row r="467" spans="1:2" s="2" customFormat="1" ht="10.5">
      <c r="A467" s="7"/>
      <c r="B467" s="4"/>
    </row>
    <row r="468" spans="1:2" s="2" customFormat="1" ht="10.5">
      <c r="A468" s="7"/>
      <c r="B468" s="4"/>
    </row>
    <row r="469" spans="1:2" s="2" customFormat="1" ht="10.5">
      <c r="A469" s="7"/>
      <c r="B469" s="4"/>
    </row>
    <row r="470" spans="1:2" s="2" customFormat="1" ht="10.5">
      <c r="A470" s="7"/>
      <c r="B470" s="4"/>
    </row>
    <row r="471" spans="1:2" s="2" customFormat="1" ht="10.5">
      <c r="A471" s="7"/>
      <c r="B471" s="4"/>
    </row>
    <row r="472" spans="1:2" s="2" customFormat="1" ht="10.5">
      <c r="A472" s="7"/>
      <c r="B472" s="4"/>
    </row>
    <row r="473" spans="1:2" s="2" customFormat="1" ht="10.5">
      <c r="A473" s="7"/>
      <c r="B473" s="4"/>
    </row>
    <row r="474" spans="1:2" s="2" customFormat="1" ht="10.5">
      <c r="A474" s="7"/>
      <c r="B474" s="4"/>
    </row>
    <row r="475" spans="1:2" s="2" customFormat="1" ht="10.5">
      <c r="A475" s="7"/>
      <c r="B475" s="4"/>
    </row>
    <row r="476" spans="1:2" s="2" customFormat="1" ht="10.5">
      <c r="A476" s="7"/>
      <c r="B476" s="4"/>
    </row>
    <row r="477" spans="1:2" s="2" customFormat="1" ht="10.5">
      <c r="A477" s="7"/>
      <c r="B477" s="4"/>
    </row>
    <row r="478" spans="1:2" s="2" customFormat="1" ht="10.5">
      <c r="A478" s="7"/>
      <c r="B478" s="4"/>
    </row>
    <row r="479" spans="1:2" s="2" customFormat="1" ht="10.5">
      <c r="A479" s="7"/>
      <c r="B479" s="4"/>
    </row>
    <row r="480" spans="1:2" s="2" customFormat="1" ht="10.5">
      <c r="A480" s="7"/>
      <c r="B480" s="4"/>
    </row>
    <row r="481" spans="1:2" s="2" customFormat="1" ht="10.5">
      <c r="A481" s="7"/>
      <c r="B481" s="4"/>
    </row>
    <row r="482" spans="1:2" s="2" customFormat="1" ht="10.5">
      <c r="A482" s="7"/>
      <c r="B482" s="4"/>
    </row>
    <row r="483" spans="1:2" s="2" customFormat="1" ht="10.5">
      <c r="A483" s="7"/>
      <c r="B483" s="4"/>
    </row>
    <row r="484" spans="1:2" s="2" customFormat="1" ht="10.5">
      <c r="A484" s="7"/>
      <c r="B484" s="4"/>
    </row>
    <row r="485" spans="1:2" s="2" customFormat="1" ht="10.5">
      <c r="A485" s="7"/>
      <c r="B485" s="4"/>
    </row>
    <row r="486" spans="1:2" s="2" customFormat="1" ht="10.5">
      <c r="A486" s="7"/>
      <c r="B486" s="4"/>
    </row>
    <row r="487" spans="1:2" s="2" customFormat="1" ht="10.5">
      <c r="A487" s="7"/>
      <c r="B487" s="4"/>
    </row>
    <row r="488" spans="1:2" s="2" customFormat="1" ht="10.5">
      <c r="A488" s="7"/>
      <c r="B488" s="4"/>
    </row>
    <row r="489" spans="1:2" s="2" customFormat="1" ht="10.5">
      <c r="A489" s="7"/>
      <c r="B489" s="4"/>
    </row>
    <row r="490" spans="1:2" s="2" customFormat="1" ht="10.5">
      <c r="A490" s="7"/>
      <c r="B490" s="4"/>
    </row>
    <row r="491" spans="1:2" s="2" customFormat="1" ht="10.5">
      <c r="A491" s="7"/>
      <c r="B491" s="4"/>
    </row>
    <row r="492" spans="1:2" s="2" customFormat="1" ht="10.5">
      <c r="A492" s="7"/>
      <c r="B492" s="4"/>
    </row>
    <row r="493" spans="1:2" s="2" customFormat="1" ht="10.5">
      <c r="A493" s="7"/>
      <c r="B493" s="4"/>
    </row>
    <row r="494" spans="1:2" s="2" customFormat="1" ht="10.5">
      <c r="A494" s="7"/>
      <c r="B494" s="4"/>
    </row>
    <row r="495" spans="1:2" s="2" customFormat="1" ht="10.5">
      <c r="A495" s="7"/>
      <c r="B495" s="4"/>
    </row>
    <row r="496" spans="1:2" s="2" customFormat="1" ht="10.5">
      <c r="A496" s="7"/>
      <c r="B496" s="4"/>
    </row>
    <row r="497" spans="1:2" s="2" customFormat="1" ht="10.5">
      <c r="A497" s="7"/>
      <c r="B497" s="4"/>
    </row>
    <row r="498" spans="1:2" s="2" customFormat="1" ht="10.5">
      <c r="A498" s="7"/>
      <c r="B498" s="4"/>
    </row>
    <row r="499" spans="1:2" s="2" customFormat="1" ht="10.5">
      <c r="A499" s="7"/>
      <c r="B499" s="4"/>
    </row>
    <row r="500" spans="1:2" s="2" customFormat="1" ht="10.5">
      <c r="A500" s="7"/>
      <c r="B500" s="4"/>
    </row>
    <row r="501" spans="1:2" s="2" customFormat="1" ht="10.5">
      <c r="A501" s="7"/>
      <c r="B501" s="4"/>
    </row>
    <row r="502" spans="1:2" s="2" customFormat="1" ht="10.5">
      <c r="A502" s="7"/>
      <c r="B502" s="4"/>
    </row>
    <row r="503" spans="1:2" s="2" customFormat="1" ht="10.5">
      <c r="A503" s="7"/>
      <c r="B503" s="4"/>
    </row>
    <row r="504" spans="1:2" s="2" customFormat="1" ht="10.5">
      <c r="A504" s="7"/>
      <c r="B504" s="4"/>
    </row>
    <row r="505" spans="1:2" s="2" customFormat="1" ht="10.5">
      <c r="A505" s="7"/>
      <c r="B505" s="4"/>
    </row>
    <row r="506" spans="1:2" s="2" customFormat="1" ht="10.5">
      <c r="A506" s="7"/>
      <c r="B506" s="4"/>
    </row>
    <row r="507" spans="1:2" s="2" customFormat="1" ht="10.5">
      <c r="A507" s="7"/>
      <c r="B507" s="4"/>
    </row>
    <row r="508" spans="1:2" s="2" customFormat="1" ht="10.5">
      <c r="A508" s="7"/>
      <c r="B508" s="4"/>
    </row>
    <row r="509" spans="1:2" s="2" customFormat="1" ht="10.5">
      <c r="A509" s="7"/>
      <c r="B509" s="4"/>
    </row>
    <row r="510" spans="1:2" s="2" customFormat="1" ht="10.5">
      <c r="A510" s="7"/>
      <c r="B510" s="4"/>
    </row>
    <row r="511" spans="1:2" s="2" customFormat="1" ht="10.5">
      <c r="A511" s="7"/>
      <c r="B511" s="4"/>
    </row>
    <row r="512" spans="1:2" s="2" customFormat="1" ht="10.5">
      <c r="A512" s="7"/>
      <c r="B512" s="4"/>
    </row>
    <row r="513" spans="1:2" s="2" customFormat="1" ht="10.5">
      <c r="A513" s="7"/>
      <c r="B513" s="4"/>
    </row>
    <row r="514" spans="1:2" s="2" customFormat="1" ht="10.5">
      <c r="A514" s="7"/>
      <c r="B514" s="4"/>
    </row>
    <row r="515" spans="1:2" s="2" customFormat="1" ht="10.5">
      <c r="A515" s="7"/>
      <c r="B515" s="4"/>
    </row>
    <row r="516" spans="1:2" s="2" customFormat="1" ht="10.5">
      <c r="A516" s="7"/>
      <c r="B516" s="4"/>
    </row>
    <row r="517" spans="1:2" s="2" customFormat="1" ht="10.5">
      <c r="A517" s="7"/>
      <c r="B517" s="4"/>
    </row>
    <row r="518" spans="1:2" s="2" customFormat="1" ht="10.5">
      <c r="A518" s="7"/>
      <c r="B518" s="4"/>
    </row>
    <row r="519" spans="1:2" s="2" customFormat="1" ht="10.5">
      <c r="A519" s="7"/>
      <c r="B519" s="4"/>
    </row>
    <row r="520" spans="1:2" s="2" customFormat="1" ht="10.5">
      <c r="A520" s="7"/>
      <c r="B520" s="4"/>
    </row>
    <row r="521" spans="1:2" s="2" customFormat="1" ht="10.5">
      <c r="A521" s="7"/>
      <c r="B521" s="4"/>
    </row>
    <row r="522" spans="1:2" s="2" customFormat="1" ht="10.5">
      <c r="A522" s="7"/>
      <c r="B522" s="4"/>
    </row>
    <row r="523" spans="1:2" s="2" customFormat="1" ht="10.5">
      <c r="A523" s="7"/>
      <c r="B523" s="4"/>
    </row>
    <row r="524" spans="1:2" s="2" customFormat="1" ht="10.5">
      <c r="A524" s="7"/>
      <c r="B524" s="4"/>
    </row>
    <row r="525" spans="1:2" s="2" customFormat="1" ht="10.5">
      <c r="A525" s="7"/>
      <c r="B525" s="4"/>
    </row>
    <row r="526" spans="1:2" s="2" customFormat="1" ht="10.5">
      <c r="A526" s="7"/>
      <c r="B526" s="4"/>
    </row>
    <row r="527" spans="1:2" s="2" customFormat="1" ht="10.5">
      <c r="A527" s="7"/>
      <c r="B527" s="4"/>
    </row>
    <row r="528" spans="1:2" s="2" customFormat="1" ht="10.5">
      <c r="A528" s="7"/>
      <c r="B528" s="4"/>
    </row>
    <row r="529" spans="1:2" s="2" customFormat="1" ht="10.5">
      <c r="A529" s="7"/>
      <c r="B529" s="4"/>
    </row>
    <row r="530" spans="1:2" s="2" customFormat="1" ht="10.5">
      <c r="A530" s="7"/>
      <c r="B530" s="4"/>
    </row>
    <row r="531" spans="1:2" s="2" customFormat="1" ht="10.5">
      <c r="A531" s="7"/>
      <c r="B531" s="4"/>
    </row>
    <row r="532" spans="1:2" s="2" customFormat="1" ht="10.5">
      <c r="A532" s="7"/>
      <c r="B532" s="4"/>
    </row>
    <row r="533" spans="1:2" s="2" customFormat="1" ht="10.5">
      <c r="A533" s="7"/>
      <c r="B533" s="4"/>
    </row>
    <row r="534" spans="1:2" s="2" customFormat="1" ht="10.5">
      <c r="A534" s="7"/>
      <c r="B534" s="4"/>
    </row>
    <row r="535" spans="1:2" s="2" customFormat="1" ht="10.5">
      <c r="A535" s="7"/>
      <c r="B535" s="4"/>
    </row>
    <row r="536" spans="1:2" s="2" customFormat="1" ht="10.5">
      <c r="A536" s="7"/>
      <c r="B536" s="4"/>
    </row>
    <row r="537" spans="1:2" s="2" customFormat="1" ht="10.5">
      <c r="A537" s="7"/>
      <c r="B537" s="4"/>
    </row>
    <row r="538" spans="1:2" s="2" customFormat="1" ht="10.5">
      <c r="A538" s="7"/>
      <c r="B538" s="4"/>
    </row>
    <row r="539" spans="1:2" s="2" customFormat="1" ht="10.5">
      <c r="A539" s="7"/>
      <c r="B539" s="4"/>
    </row>
    <row r="540" spans="1:2" s="2" customFormat="1" ht="10.5">
      <c r="A540" s="7"/>
      <c r="B540" s="4"/>
    </row>
    <row r="541" spans="1:2" s="2" customFormat="1" ht="10.5">
      <c r="A541" s="7"/>
      <c r="B541" s="4"/>
    </row>
    <row r="542" spans="1:2" s="2" customFormat="1" ht="10.5">
      <c r="A542" s="7"/>
      <c r="B542" s="4"/>
    </row>
    <row r="543" spans="1:2" s="2" customFormat="1" ht="10.5">
      <c r="A543" s="7"/>
      <c r="B543" s="4"/>
    </row>
    <row r="544" spans="1:2" s="2" customFormat="1" ht="10.5">
      <c r="A544" s="7"/>
      <c r="B544" s="4"/>
    </row>
    <row r="545" spans="1:2" s="2" customFormat="1" ht="10.5">
      <c r="A545" s="7"/>
      <c r="B545" s="4"/>
    </row>
    <row r="546" spans="1:2" s="2" customFormat="1" ht="10.5">
      <c r="A546" s="7"/>
      <c r="B546" s="4"/>
    </row>
    <row r="547" spans="1:2" s="2" customFormat="1" ht="10.5">
      <c r="A547" s="7"/>
      <c r="B547" s="4"/>
    </row>
    <row r="548" spans="1:2" s="2" customFormat="1" ht="10.5">
      <c r="A548" s="7"/>
      <c r="B548" s="4"/>
    </row>
    <row r="549" spans="1:2" s="2" customFormat="1" ht="10.5">
      <c r="A549" s="7"/>
      <c r="B549" s="4"/>
    </row>
    <row r="550" spans="1:2" s="2" customFormat="1" ht="10.5">
      <c r="A550" s="7"/>
      <c r="B550" s="4"/>
    </row>
    <row r="551" spans="1:2" s="2" customFormat="1" ht="10.5">
      <c r="A551" s="7"/>
      <c r="B551" s="4"/>
    </row>
    <row r="552" spans="1:2" s="2" customFormat="1" ht="10.5">
      <c r="A552" s="7"/>
      <c r="B552" s="4"/>
    </row>
    <row r="553" spans="1:2" s="2" customFormat="1" ht="10.5">
      <c r="A553" s="7"/>
      <c r="B553" s="4"/>
    </row>
    <row r="554" spans="1:2" s="2" customFormat="1" ht="10.5">
      <c r="A554" s="7"/>
      <c r="B554" s="4"/>
    </row>
    <row r="555" spans="1:2" s="2" customFormat="1" ht="10.5">
      <c r="A555" s="7"/>
      <c r="B555" s="4"/>
    </row>
    <row r="556" spans="1:2" s="2" customFormat="1" ht="10.5">
      <c r="A556" s="7"/>
      <c r="B556" s="4"/>
    </row>
    <row r="557" spans="1:2" s="2" customFormat="1" ht="10.5">
      <c r="A557" s="7"/>
      <c r="B557" s="4"/>
    </row>
    <row r="558" spans="1:2" s="2" customFormat="1" ht="10.5">
      <c r="A558" s="7"/>
      <c r="B558" s="4"/>
    </row>
    <row r="559" spans="1:2" s="2" customFormat="1" ht="10.5">
      <c r="A559" s="7"/>
      <c r="B559" s="4"/>
    </row>
    <row r="560" spans="1:2" s="2" customFormat="1" ht="10.5">
      <c r="A560" s="7"/>
      <c r="B560" s="4"/>
    </row>
    <row r="561" spans="1:2" s="2" customFormat="1" ht="10.5">
      <c r="A561" s="7"/>
      <c r="B561" s="4"/>
    </row>
    <row r="562" spans="1:2" s="2" customFormat="1" ht="10.5">
      <c r="A562" s="7"/>
      <c r="B562" s="4"/>
    </row>
    <row r="563" spans="1:2" s="2" customFormat="1" ht="10.5">
      <c r="A563" s="7"/>
      <c r="B563" s="4"/>
    </row>
    <row r="564" spans="1:2" s="2" customFormat="1" ht="10.5">
      <c r="A564" s="7"/>
      <c r="B564" s="4"/>
    </row>
    <row r="565" spans="1:2" s="2" customFormat="1" ht="10.5">
      <c r="A565" s="7"/>
      <c r="B565" s="4"/>
    </row>
    <row r="566" spans="1:2" s="2" customFormat="1" ht="10.5">
      <c r="A566" s="7"/>
      <c r="B566" s="4"/>
    </row>
    <row r="567" spans="1:2" s="2" customFormat="1" ht="10.5">
      <c r="A567" s="7"/>
      <c r="B567" s="4"/>
    </row>
    <row r="568" spans="1:2" s="2" customFormat="1" ht="10.5">
      <c r="A568" s="7"/>
      <c r="B568" s="4"/>
    </row>
    <row r="569" spans="1:2" s="2" customFormat="1" ht="10.5">
      <c r="A569" s="7"/>
      <c r="B569" s="4"/>
    </row>
    <row r="570" spans="1:2" s="2" customFormat="1" ht="10.5">
      <c r="A570" s="7"/>
      <c r="B570" s="4"/>
    </row>
    <row r="571" spans="1:2" s="2" customFormat="1" ht="10.5">
      <c r="A571" s="7"/>
      <c r="B571" s="4"/>
    </row>
    <row r="572" spans="1:2" s="2" customFormat="1" ht="10.5">
      <c r="A572" s="7"/>
      <c r="B572" s="4"/>
    </row>
    <row r="573" spans="1:2" s="2" customFormat="1" ht="10.5">
      <c r="A573" s="7"/>
      <c r="B573" s="4"/>
    </row>
    <row r="574" spans="1:2" s="2" customFormat="1" ht="10.5">
      <c r="A574" s="7"/>
      <c r="B574" s="4"/>
    </row>
    <row r="575" spans="1:2" s="2" customFormat="1" ht="10.5">
      <c r="A575" s="7"/>
      <c r="B575" s="4"/>
    </row>
    <row r="576" spans="1:2" s="2" customFormat="1" ht="10.5">
      <c r="A576" s="7"/>
      <c r="B576" s="4"/>
    </row>
    <row r="577" spans="1:2" s="2" customFormat="1" ht="10.5">
      <c r="A577" s="7"/>
      <c r="B577" s="4"/>
    </row>
    <row r="578" spans="1:2" s="2" customFormat="1" ht="10.5">
      <c r="A578" s="7"/>
      <c r="B578" s="4"/>
    </row>
    <row r="579" spans="1:2" s="2" customFormat="1" ht="10.5">
      <c r="A579" s="7"/>
      <c r="B579" s="4"/>
    </row>
    <row r="580" spans="1:2" s="2" customFormat="1" ht="10.5">
      <c r="A580" s="7"/>
      <c r="B580" s="4"/>
    </row>
    <row r="581" spans="1:2" s="2" customFormat="1" ht="10.5">
      <c r="A581" s="7"/>
      <c r="B581" s="4"/>
    </row>
    <row r="582" spans="1:2" s="2" customFormat="1" ht="10.5">
      <c r="A582" s="7"/>
      <c r="B582" s="4"/>
    </row>
    <row r="583" spans="1:2" s="2" customFormat="1" ht="10.5">
      <c r="A583" s="7"/>
      <c r="B583" s="4"/>
    </row>
    <row r="584" spans="1:2" s="2" customFormat="1" ht="10.5">
      <c r="A584" s="7"/>
      <c r="B584" s="4"/>
    </row>
    <row r="585" spans="1:2" s="2" customFormat="1" ht="10.5">
      <c r="A585" s="7"/>
      <c r="B585" s="4"/>
    </row>
    <row r="586" spans="1:2" s="2" customFormat="1" ht="10.5">
      <c r="A586" s="7"/>
      <c r="B586" s="4"/>
    </row>
    <row r="587" spans="1:2" s="2" customFormat="1" ht="10.5">
      <c r="A587" s="7"/>
      <c r="B587" s="4"/>
    </row>
    <row r="588" spans="1:2" s="2" customFormat="1" ht="10.5">
      <c r="A588" s="7"/>
      <c r="B588" s="4"/>
    </row>
    <row r="589" spans="1:2" s="2" customFormat="1" ht="10.5">
      <c r="A589" s="7"/>
      <c r="B589" s="4"/>
    </row>
    <row r="590" spans="1:2" s="2" customFormat="1" ht="10.5">
      <c r="A590" s="7"/>
      <c r="B590" s="4"/>
    </row>
    <row r="591" spans="1:2" s="2" customFormat="1" ht="10.5">
      <c r="A591" s="7"/>
      <c r="B591" s="4"/>
    </row>
    <row r="592" spans="1:2" s="2" customFormat="1" ht="10.5">
      <c r="A592" s="7"/>
      <c r="B592" s="4"/>
    </row>
    <row r="593" spans="1:2" s="2" customFormat="1" ht="10.5">
      <c r="A593" s="7"/>
      <c r="B593" s="4"/>
    </row>
    <row r="594" spans="1:2" s="2" customFormat="1" ht="10.5">
      <c r="A594" s="7"/>
      <c r="B594" s="4"/>
    </row>
    <row r="595" spans="1:2" s="2" customFormat="1" ht="10.5">
      <c r="A595" s="7"/>
      <c r="B595" s="4"/>
    </row>
    <row r="596" spans="1:2" s="2" customFormat="1" ht="10.5">
      <c r="A596" s="7"/>
      <c r="B596" s="4"/>
    </row>
    <row r="597" spans="1:2" s="2" customFormat="1" ht="10.5">
      <c r="A597" s="7"/>
      <c r="B597" s="4"/>
    </row>
    <row r="598" spans="1:2" s="2" customFormat="1" ht="10.5">
      <c r="A598" s="7"/>
      <c r="B598" s="4"/>
    </row>
    <row r="599" spans="1:2" s="2" customFormat="1" ht="10.5">
      <c r="A599" s="7"/>
      <c r="B599" s="4"/>
    </row>
    <row r="600" spans="1:2" s="2" customFormat="1" ht="10.5">
      <c r="A600" s="7"/>
      <c r="B600" s="4"/>
    </row>
    <row r="601" spans="1:2" s="2" customFormat="1" ht="10.5">
      <c r="A601" s="7"/>
      <c r="B601" s="4"/>
    </row>
    <row r="602" spans="1:2" s="2" customFormat="1" ht="10.5">
      <c r="A602" s="7"/>
      <c r="B602" s="4"/>
    </row>
    <row r="603" spans="1:2" s="2" customFormat="1" ht="10.5">
      <c r="A603" s="7"/>
      <c r="B603" s="4"/>
    </row>
    <row r="604" spans="1:2" s="2" customFormat="1" ht="10.5">
      <c r="A604" s="7"/>
      <c r="B604" s="4"/>
    </row>
    <row r="605" spans="1:2" s="2" customFormat="1" ht="10.5">
      <c r="A605" s="7"/>
      <c r="B605" s="4"/>
    </row>
    <row r="606" spans="1:2" s="2" customFormat="1" ht="10.5">
      <c r="A606" s="7"/>
      <c r="B606" s="4"/>
    </row>
    <row r="607" spans="1:2" s="2" customFormat="1" ht="10.5">
      <c r="A607" s="7"/>
      <c r="B607" s="4"/>
    </row>
    <row r="608" spans="1:2" s="2" customFormat="1" ht="10.5">
      <c r="A608" s="7"/>
      <c r="B608" s="4"/>
    </row>
    <row r="609" spans="1:2" s="2" customFormat="1" ht="10.5">
      <c r="A609" s="7"/>
      <c r="B609" s="4"/>
    </row>
    <row r="610" spans="1:2" s="2" customFormat="1" ht="10.5">
      <c r="A610" s="7"/>
      <c r="B610" s="4"/>
    </row>
    <row r="611" spans="1:2" s="2" customFormat="1" ht="10.5">
      <c r="A611" s="7"/>
      <c r="B611" s="4"/>
    </row>
    <row r="612" spans="1:2" s="2" customFormat="1" ht="10.5">
      <c r="A612" s="7"/>
      <c r="B612" s="4"/>
    </row>
    <row r="613" spans="1:2" s="2" customFormat="1" ht="10.5">
      <c r="A613" s="7"/>
      <c r="B613" s="4"/>
    </row>
    <row r="614" spans="1:2" s="2" customFormat="1" ht="10.5">
      <c r="A614" s="7"/>
      <c r="B614" s="4"/>
    </row>
    <row r="615" spans="1:2" s="2" customFormat="1" ht="10.5">
      <c r="A615" s="7"/>
      <c r="B615" s="4"/>
    </row>
    <row r="616" spans="1:2" s="2" customFormat="1" ht="10.5">
      <c r="A616" s="7"/>
      <c r="B616" s="4"/>
    </row>
    <row r="617" spans="1:2" s="2" customFormat="1" ht="10.5">
      <c r="A617" s="7"/>
      <c r="B617" s="4"/>
    </row>
    <row r="618" spans="1:2" s="2" customFormat="1" ht="10.5">
      <c r="A618" s="7"/>
      <c r="B618" s="4"/>
    </row>
    <row r="619" spans="1:2" s="2" customFormat="1" ht="10.5">
      <c r="A619" s="7"/>
      <c r="B619" s="4"/>
    </row>
    <row r="620" spans="1:2" s="2" customFormat="1" ht="10.5">
      <c r="A620" s="7"/>
      <c r="B620" s="4"/>
    </row>
    <row r="621" spans="1:2" s="2" customFormat="1" ht="10.5">
      <c r="A621" s="7"/>
      <c r="B621" s="4"/>
    </row>
    <row r="622" spans="1:2" s="2" customFormat="1" ht="10.5">
      <c r="A622" s="7"/>
      <c r="B622" s="4"/>
    </row>
    <row r="623" spans="1:2" s="2" customFormat="1" ht="10.5">
      <c r="A623" s="7"/>
      <c r="B623" s="4"/>
    </row>
    <row r="624" spans="1:2" s="2" customFormat="1" ht="10.5">
      <c r="A624" s="7"/>
      <c r="B624" s="4"/>
    </row>
    <row r="625" spans="1:2" s="2" customFormat="1" ht="10.5">
      <c r="A625" s="7"/>
      <c r="B625" s="4"/>
    </row>
    <row r="626" spans="1:2" s="2" customFormat="1" ht="10.5">
      <c r="A626" s="7"/>
      <c r="B626" s="4"/>
    </row>
    <row r="627" spans="1:2" s="2" customFormat="1" ht="10.5">
      <c r="A627" s="7"/>
      <c r="B627" s="4"/>
    </row>
    <row r="628" spans="1:2" s="2" customFormat="1" ht="10.5">
      <c r="A628" s="7"/>
      <c r="B628" s="4"/>
    </row>
    <row r="629" spans="1:2" s="2" customFormat="1" ht="10.5">
      <c r="A629" s="7"/>
      <c r="B629" s="4"/>
    </row>
    <row r="630" spans="1:2" s="2" customFormat="1" ht="10.5">
      <c r="A630" s="7"/>
      <c r="B630" s="4"/>
    </row>
    <row r="631" spans="1:2" s="2" customFormat="1" ht="10.5">
      <c r="A631" s="7"/>
      <c r="B631" s="4"/>
    </row>
    <row r="632" spans="1:2" s="2" customFormat="1" ht="10.5">
      <c r="A632" s="7"/>
      <c r="B632" s="4"/>
    </row>
    <row r="633" spans="1:2" s="2" customFormat="1" ht="10.5">
      <c r="A633" s="7"/>
      <c r="B633" s="4"/>
    </row>
    <row r="634" spans="1:2" s="2" customFormat="1" ht="10.5">
      <c r="A634" s="7"/>
      <c r="B634" s="4"/>
    </row>
    <row r="635" spans="1:2" s="2" customFormat="1" ht="10.5">
      <c r="A635" s="7"/>
      <c r="B635" s="4"/>
    </row>
    <row r="636" spans="1:2" s="2" customFormat="1" ht="10.5">
      <c r="A636" s="7"/>
      <c r="B636" s="4"/>
    </row>
    <row r="637" spans="1:2" s="2" customFormat="1" ht="10.5">
      <c r="A637" s="7"/>
      <c r="B637" s="4"/>
    </row>
    <row r="638" spans="1:2" s="2" customFormat="1" ht="10.5">
      <c r="A638" s="7"/>
      <c r="B638" s="4"/>
    </row>
    <row r="639" spans="1:2" s="2" customFormat="1" ht="10.5">
      <c r="A639" s="7"/>
      <c r="B639" s="4"/>
    </row>
    <row r="640" spans="1:2" s="2" customFormat="1" ht="10.5">
      <c r="A640" s="7"/>
      <c r="B640" s="4"/>
    </row>
    <row r="641" spans="1:2" s="2" customFormat="1" ht="10.5">
      <c r="A641" s="7"/>
      <c r="B641" s="4"/>
    </row>
    <row r="642" spans="1:2" s="2" customFormat="1" ht="10.5">
      <c r="A642" s="7"/>
      <c r="B642" s="4"/>
    </row>
    <row r="643" spans="1:2" s="2" customFormat="1" ht="10.5">
      <c r="A643" s="7"/>
      <c r="B643" s="4"/>
    </row>
    <row r="644" spans="1:2" s="2" customFormat="1" ht="10.5">
      <c r="A644" s="7"/>
      <c r="B644" s="4"/>
    </row>
    <row r="645" spans="1:2" s="2" customFormat="1" ht="10.5">
      <c r="A645" s="7"/>
      <c r="B645" s="4"/>
    </row>
    <row r="646" spans="1:2" s="2" customFormat="1" ht="10.5">
      <c r="A646" s="7"/>
      <c r="B646" s="4"/>
    </row>
    <row r="647" spans="1:2" s="2" customFormat="1" ht="10.5">
      <c r="A647" s="7"/>
      <c r="B647" s="4"/>
    </row>
    <row r="648" spans="1:2" s="2" customFormat="1" ht="10.5">
      <c r="A648" s="7"/>
      <c r="B648" s="4"/>
    </row>
    <row r="649" spans="1:2" s="2" customFormat="1" ht="10.5">
      <c r="A649" s="7"/>
      <c r="B649" s="4"/>
    </row>
    <row r="650" spans="1:2" s="2" customFormat="1" ht="10.5">
      <c r="A650" s="7"/>
      <c r="B650" s="4"/>
    </row>
    <row r="651" spans="1:2" s="2" customFormat="1" ht="10.5">
      <c r="A651" s="7"/>
      <c r="B651" s="4"/>
    </row>
    <row r="652" spans="1:2" s="2" customFormat="1" ht="10.5">
      <c r="A652" s="7"/>
      <c r="B652" s="4"/>
    </row>
    <row r="653" spans="1:2" s="2" customFormat="1" ht="10.5">
      <c r="A653" s="7"/>
      <c r="B653" s="4"/>
    </row>
    <row r="654" spans="1:2" s="2" customFormat="1" ht="10.5">
      <c r="A654" s="7"/>
      <c r="B654" s="4"/>
    </row>
    <row r="655" spans="1:2" s="2" customFormat="1" ht="10.5">
      <c r="A655" s="7"/>
      <c r="B655" s="4"/>
    </row>
    <row r="656" spans="1:2" s="2" customFormat="1" ht="10.5">
      <c r="A656" s="7"/>
      <c r="B656" s="4"/>
    </row>
    <row r="657" spans="1:2" s="2" customFormat="1" ht="10.5">
      <c r="A657" s="7"/>
      <c r="B657" s="4"/>
    </row>
    <row r="658" spans="1:2" s="2" customFormat="1" ht="10.5">
      <c r="A658" s="7"/>
      <c r="B658" s="4"/>
    </row>
    <row r="659" spans="1:2" s="2" customFormat="1" ht="10.5">
      <c r="A659" s="7"/>
      <c r="B659" s="4"/>
    </row>
    <row r="660" spans="1:2" s="2" customFormat="1" ht="10.5">
      <c r="A660" s="7"/>
      <c r="B660" s="4"/>
    </row>
    <row r="661" spans="1:2" s="2" customFormat="1" ht="10.5">
      <c r="A661" s="7"/>
      <c r="B661" s="4"/>
    </row>
    <row r="662" spans="1:2" s="2" customFormat="1" ht="10.5">
      <c r="A662" s="7"/>
      <c r="B662" s="4"/>
    </row>
    <row r="663" spans="1:2" s="2" customFormat="1" ht="10.5">
      <c r="A663" s="7"/>
      <c r="B663" s="4"/>
    </row>
    <row r="664" spans="1:2" s="2" customFormat="1" ht="10.5">
      <c r="A664" s="7"/>
      <c r="B664" s="4"/>
    </row>
    <row r="665" spans="1:2" s="2" customFormat="1" ht="10.5">
      <c r="A665" s="7"/>
      <c r="B665" s="4"/>
    </row>
    <row r="666" spans="1:2" s="2" customFormat="1" ht="10.5">
      <c r="A666" s="7"/>
      <c r="B666" s="4"/>
    </row>
    <row r="667" spans="1:2" s="2" customFormat="1" ht="10.5">
      <c r="A667" s="7"/>
      <c r="B667" s="4"/>
    </row>
    <row r="668" spans="1:2" s="2" customFormat="1" ht="10.5">
      <c r="A668" s="7"/>
      <c r="B668" s="4"/>
    </row>
    <row r="669" spans="1:2" s="2" customFormat="1" ht="10.5">
      <c r="A669" s="7"/>
      <c r="B669" s="4"/>
    </row>
    <row r="670" spans="1:2" s="2" customFormat="1" ht="10.5">
      <c r="A670" s="7"/>
      <c r="B670" s="4"/>
    </row>
    <row r="671" spans="1:2" s="2" customFormat="1" ht="10.5">
      <c r="A671" s="7"/>
      <c r="B671" s="4"/>
    </row>
    <row r="672" spans="1:2" s="2" customFormat="1" ht="10.5">
      <c r="A672" s="7"/>
      <c r="B672" s="4"/>
    </row>
    <row r="673" spans="1:2" s="2" customFormat="1" ht="10.5">
      <c r="A673" s="7"/>
      <c r="B673" s="4"/>
    </row>
    <row r="674" spans="1:2" s="2" customFormat="1" ht="10.5">
      <c r="A674" s="7"/>
      <c r="B674" s="4"/>
    </row>
    <row r="675" spans="1:2" s="2" customFormat="1" ht="10.5">
      <c r="A675" s="7"/>
      <c r="B675" s="4"/>
    </row>
    <row r="676" spans="1:2" s="2" customFormat="1" ht="10.5">
      <c r="A676" s="7"/>
      <c r="B676" s="4"/>
    </row>
    <row r="677" spans="1:2" s="2" customFormat="1" ht="10.5">
      <c r="A677" s="7"/>
      <c r="B677" s="4"/>
    </row>
    <row r="678" spans="1:2" s="2" customFormat="1" ht="10.5">
      <c r="A678" s="7"/>
      <c r="B678" s="4"/>
    </row>
    <row r="679" spans="1:2" s="2" customFormat="1" ht="10.5">
      <c r="A679" s="7"/>
      <c r="B679" s="4"/>
    </row>
    <row r="680" spans="1:2" s="2" customFormat="1" ht="10.5">
      <c r="A680" s="7"/>
      <c r="B680" s="4"/>
    </row>
    <row r="681" spans="1:2" s="2" customFormat="1" ht="10.5">
      <c r="A681" s="7"/>
      <c r="B681" s="4"/>
    </row>
    <row r="682" spans="1:2" s="2" customFormat="1" ht="10.5">
      <c r="A682" s="7"/>
      <c r="B682" s="4"/>
    </row>
    <row r="683" spans="1:2" s="2" customFormat="1" ht="10.5">
      <c r="A683" s="7"/>
      <c r="B683" s="4"/>
    </row>
    <row r="684" spans="1:2" s="2" customFormat="1" ht="10.5">
      <c r="A684" s="7"/>
      <c r="B684" s="4"/>
    </row>
    <row r="685" spans="2:13" ht="10.5"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ht="10.5"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ht="10.5"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ht="10.5"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ht="10.5"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ht="10.5"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ht="10.5"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ht="10.5"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ht="10.5"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ht="10.5"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ht="10.5"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ht="10.5"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ht="10.5"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ht="10.5"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ht="10.5"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ht="10.5"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ht="10.5"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ht="10.5"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ht="10.5"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ht="10.5"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ht="10.5"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ht="10.5"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ht="10.5"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ht="10.5"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ht="10.5"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ht="10.5"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ht="10.5"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ht="10.5"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ht="10.5"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ht="10.5"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ht="10.5"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ht="10.5"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ht="10.5"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ht="10.5"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ht="10.5"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ht="10.5"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ht="10.5"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ht="10.5"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ht="10.5"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ht="10.5"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ht="10.5"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ht="10.5"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ht="10.5"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ht="10.5"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ht="10.5"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ht="10.5"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ht="10.5"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ht="10.5"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ht="10.5"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ht="10.5"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ht="10.5"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ht="10.5"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ht="10.5"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ht="10.5"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ht="10.5"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ht="10.5"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ht="10.5"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ht="10.5"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ht="10.5"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ht="10.5"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ht="10.5"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ht="10.5"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ht="10.5"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ht="10.5"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ht="10.5"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ht="10.5"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ht="10.5"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ht="10.5"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ht="10.5"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ht="10.5"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ht="10.5"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ht="10.5"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ht="10.5"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ht="10.5"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ht="10.5"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ht="10.5"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ht="10.5"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ht="10.5"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ht="10.5"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ht="10.5"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2:13" ht="10.5"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2:13" ht="10.5"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2:13" ht="10.5"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2:13" ht="10.5"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2:13" ht="10.5"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2:13" ht="10.5"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2:13" ht="10.5"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2:13" ht="10.5"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2:13" ht="10.5"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2:13" ht="10.5"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2:13" ht="10.5"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2:13" ht="10.5"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2:13" ht="10.5"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2:13" ht="10.5"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2:13" ht="10.5"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2:13" ht="10.5"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</sheetData>
  <mergeCells count="6">
    <mergeCell ref="F1:G1"/>
    <mergeCell ref="D1:E1"/>
    <mergeCell ref="N1:O1"/>
    <mergeCell ref="J1:K1"/>
    <mergeCell ref="L1:M1"/>
    <mergeCell ref="H1:I1"/>
  </mergeCells>
  <printOptions horizontalCentered="1"/>
  <pageMargins left="0.75" right="0.75" top="1.25" bottom="1" header="0.5" footer="0.5"/>
  <pageSetup fitToHeight="11" horizontalDpi="600" verticalDpi="600" orientation="portrait" scale="91" r:id="rId1"/>
  <headerFooter alignWithMargins="0">
    <oddHeader>&amp;CThe University of Alabama in Huntsville
Table 4.4 Degrees Awarded - Master's Programs
</oddHeader>
    <oddFooter>&amp;L&amp;8Office of Institutional Research 
&amp;D (np)
&amp;F&amp;R&amp;8* Race: W = White; A-A = African-American; H = Hispanic;
A/PI = Asian/Pacific Islander; NRA = Nonresident Alien
UNK = Unknown
</oddFooter>
  </headerFooter>
  <rowBreaks count="3" manualBreakCount="3">
    <brk id="56" max="255" man="1"/>
    <brk id="163" max="255" man="1"/>
    <brk id="2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318"/>
  <sheetViews>
    <sheetView zoomScale="115" zoomScaleNormal="115" zoomScaleSheetLayoutView="100" workbookViewId="0" topLeftCell="A1">
      <pane ySplit="2" topLeftCell="BM3" activePane="bottomLeft" state="frozen"/>
      <selection pane="topLeft" activeCell="B53" sqref="B53"/>
      <selection pane="bottomLeft" activeCell="A2" sqref="A2"/>
    </sheetView>
  </sheetViews>
  <sheetFormatPr defaultColWidth="9.140625" defaultRowHeight="12.75"/>
  <cols>
    <col min="1" max="1" width="21.421875" style="3" customWidth="1"/>
    <col min="2" max="2" width="10.57421875" style="5" customWidth="1"/>
    <col min="3" max="3" width="6.28125" style="1" customWidth="1"/>
    <col min="4" max="6" width="4.7109375" style="59" customWidth="1"/>
    <col min="7" max="7" width="4.7109375" style="66" customWidth="1"/>
    <col min="8" max="13" width="4.7109375" style="69" customWidth="1"/>
    <col min="14" max="15" width="4.7109375" style="1" customWidth="1"/>
    <col min="16" max="16384" width="9.140625" style="1" customWidth="1"/>
  </cols>
  <sheetData>
    <row r="1" spans="1:15" ht="22.5" customHeight="1">
      <c r="A1" s="8" t="s">
        <v>36</v>
      </c>
      <c r="B1" s="9" t="s">
        <v>0</v>
      </c>
      <c r="C1" s="10" t="s">
        <v>1</v>
      </c>
      <c r="D1" s="230" t="s">
        <v>25</v>
      </c>
      <c r="E1" s="231"/>
      <c r="F1" s="230" t="s">
        <v>31</v>
      </c>
      <c r="G1" s="231"/>
      <c r="H1" s="230" t="s">
        <v>32</v>
      </c>
      <c r="I1" s="231"/>
      <c r="J1" s="230" t="s">
        <v>34</v>
      </c>
      <c r="K1" s="231"/>
      <c r="L1" s="230" t="s">
        <v>227</v>
      </c>
      <c r="M1" s="231"/>
      <c r="N1" s="241" t="s">
        <v>24</v>
      </c>
      <c r="O1" s="238"/>
    </row>
    <row r="2" spans="1:15" ht="11.25">
      <c r="A2" s="8"/>
      <c r="B2" s="9"/>
      <c r="C2" s="18"/>
      <c r="D2" s="11" t="s">
        <v>2</v>
      </c>
      <c r="E2" s="14" t="s">
        <v>3</v>
      </c>
      <c r="F2" s="11" t="s">
        <v>2</v>
      </c>
      <c r="G2" s="14" t="s">
        <v>3</v>
      </c>
      <c r="H2" s="11" t="s">
        <v>2</v>
      </c>
      <c r="I2" s="14" t="s">
        <v>3</v>
      </c>
      <c r="J2" s="11" t="s">
        <v>2</v>
      </c>
      <c r="K2" s="14" t="s">
        <v>3</v>
      </c>
      <c r="L2" s="11" t="s">
        <v>2</v>
      </c>
      <c r="M2" s="14" t="s">
        <v>3</v>
      </c>
      <c r="N2" s="12" t="s">
        <v>2</v>
      </c>
      <c r="O2" s="14" t="s">
        <v>3</v>
      </c>
    </row>
    <row r="3" spans="1:15" ht="11.25">
      <c r="A3" s="28" t="s">
        <v>54</v>
      </c>
      <c r="B3" s="9">
        <v>2001</v>
      </c>
      <c r="C3" s="18" t="s">
        <v>4</v>
      </c>
      <c r="D3" s="54">
        <v>0</v>
      </c>
      <c r="E3" s="50">
        <v>0</v>
      </c>
      <c r="F3" s="49">
        <v>0</v>
      </c>
      <c r="G3" s="50">
        <v>0</v>
      </c>
      <c r="H3" s="49">
        <v>0</v>
      </c>
      <c r="I3" s="50">
        <v>0</v>
      </c>
      <c r="J3" s="49">
        <v>1</v>
      </c>
      <c r="K3" s="50">
        <v>1</v>
      </c>
      <c r="L3" s="49">
        <v>1</v>
      </c>
      <c r="M3" s="50">
        <v>0</v>
      </c>
      <c r="N3" s="29">
        <f aca="true" t="shared" si="0" ref="N3:O10">(D3+F3+H3+J3+L3)/5</f>
        <v>0.4</v>
      </c>
      <c r="O3" s="73">
        <f t="shared" si="0"/>
        <v>0.2</v>
      </c>
    </row>
    <row r="4" spans="1:15" ht="11.25">
      <c r="A4" s="17"/>
      <c r="B4" s="9"/>
      <c r="C4" s="18" t="s">
        <v>5</v>
      </c>
      <c r="D4" s="54">
        <v>0</v>
      </c>
      <c r="E4" s="50">
        <v>0</v>
      </c>
      <c r="F4" s="49">
        <v>0</v>
      </c>
      <c r="G4" s="50">
        <v>0</v>
      </c>
      <c r="H4" s="49">
        <v>0</v>
      </c>
      <c r="I4" s="50">
        <v>0</v>
      </c>
      <c r="J4" s="49">
        <v>0</v>
      </c>
      <c r="K4" s="50">
        <v>0</v>
      </c>
      <c r="L4" s="49">
        <v>0</v>
      </c>
      <c r="M4" s="50">
        <v>0</v>
      </c>
      <c r="N4" s="29">
        <f t="shared" si="0"/>
        <v>0</v>
      </c>
      <c r="O4" s="73">
        <f t="shared" si="0"/>
        <v>0</v>
      </c>
    </row>
    <row r="5" spans="1:15" ht="11.25">
      <c r="A5" s="17"/>
      <c r="B5" s="9"/>
      <c r="C5" s="18" t="s">
        <v>6</v>
      </c>
      <c r="D5" s="54">
        <v>0</v>
      </c>
      <c r="E5" s="50">
        <v>0</v>
      </c>
      <c r="F5" s="49">
        <v>0</v>
      </c>
      <c r="G5" s="50">
        <v>0</v>
      </c>
      <c r="H5" s="49">
        <v>0</v>
      </c>
      <c r="I5" s="50">
        <v>0</v>
      </c>
      <c r="J5" s="49">
        <v>0</v>
      </c>
      <c r="K5" s="50">
        <v>0</v>
      </c>
      <c r="L5" s="49">
        <v>0</v>
      </c>
      <c r="M5" s="50">
        <v>0</v>
      </c>
      <c r="N5" s="29">
        <f t="shared" si="0"/>
        <v>0</v>
      </c>
      <c r="O5" s="73">
        <f t="shared" si="0"/>
        <v>0</v>
      </c>
    </row>
    <row r="6" spans="1:15" ht="11.25">
      <c r="A6" s="17"/>
      <c r="B6" s="9"/>
      <c r="C6" s="18" t="s">
        <v>7</v>
      </c>
      <c r="D6" s="54">
        <v>0</v>
      </c>
      <c r="E6" s="50">
        <v>0</v>
      </c>
      <c r="F6" s="49">
        <v>0</v>
      </c>
      <c r="G6" s="50">
        <v>0</v>
      </c>
      <c r="H6" s="49">
        <v>0</v>
      </c>
      <c r="I6" s="50">
        <v>0</v>
      </c>
      <c r="J6" s="49">
        <v>1</v>
      </c>
      <c r="K6" s="50">
        <v>0</v>
      </c>
      <c r="L6" s="49">
        <v>0</v>
      </c>
      <c r="M6" s="50">
        <v>0</v>
      </c>
      <c r="N6" s="29">
        <f t="shared" si="0"/>
        <v>0.2</v>
      </c>
      <c r="O6" s="73">
        <f t="shared" si="0"/>
        <v>0</v>
      </c>
    </row>
    <row r="7" spans="1:15" ht="11.25">
      <c r="A7" s="17"/>
      <c r="B7" s="9"/>
      <c r="C7" s="18" t="s">
        <v>8</v>
      </c>
      <c r="D7" s="54">
        <v>0</v>
      </c>
      <c r="E7" s="50">
        <v>0</v>
      </c>
      <c r="F7" s="49">
        <v>0</v>
      </c>
      <c r="G7" s="50">
        <v>0</v>
      </c>
      <c r="H7" s="49">
        <v>0</v>
      </c>
      <c r="I7" s="50">
        <v>0</v>
      </c>
      <c r="J7" s="49">
        <v>0</v>
      </c>
      <c r="K7" s="50">
        <v>0</v>
      </c>
      <c r="L7" s="49">
        <v>0</v>
      </c>
      <c r="M7" s="50">
        <v>0</v>
      </c>
      <c r="N7" s="29">
        <f t="shared" si="0"/>
        <v>0</v>
      </c>
      <c r="O7" s="73">
        <f t="shared" si="0"/>
        <v>0</v>
      </c>
    </row>
    <row r="8" spans="1:15" ht="11.25">
      <c r="A8" s="17"/>
      <c r="B8" s="9"/>
      <c r="C8" s="18" t="s">
        <v>9</v>
      </c>
      <c r="D8" s="54">
        <v>0</v>
      </c>
      <c r="E8" s="50">
        <v>0</v>
      </c>
      <c r="F8" s="49">
        <v>0</v>
      </c>
      <c r="G8" s="50">
        <v>0</v>
      </c>
      <c r="H8" s="49">
        <v>2</v>
      </c>
      <c r="I8" s="50">
        <v>0</v>
      </c>
      <c r="J8" s="49">
        <v>0</v>
      </c>
      <c r="K8" s="50">
        <v>0</v>
      </c>
      <c r="L8" s="49">
        <v>0</v>
      </c>
      <c r="M8" s="50">
        <v>0</v>
      </c>
      <c r="N8" s="29">
        <f t="shared" si="0"/>
        <v>0.4</v>
      </c>
      <c r="O8" s="73">
        <f t="shared" si="0"/>
        <v>0</v>
      </c>
    </row>
    <row r="9" spans="1:15" ht="11.25">
      <c r="A9" s="17"/>
      <c r="B9" s="9"/>
      <c r="C9" s="18" t="s">
        <v>22</v>
      </c>
      <c r="D9" s="54">
        <v>0</v>
      </c>
      <c r="E9" s="50">
        <v>0</v>
      </c>
      <c r="F9" s="49">
        <v>0</v>
      </c>
      <c r="G9" s="50">
        <v>0</v>
      </c>
      <c r="H9" s="49">
        <v>0</v>
      </c>
      <c r="I9" s="50">
        <v>0</v>
      </c>
      <c r="J9" s="49">
        <v>0</v>
      </c>
      <c r="K9" s="50">
        <v>0</v>
      </c>
      <c r="L9" s="49">
        <v>0</v>
      </c>
      <c r="M9" s="50">
        <v>0</v>
      </c>
      <c r="N9" s="29">
        <f t="shared" si="0"/>
        <v>0</v>
      </c>
      <c r="O9" s="73">
        <f t="shared" si="0"/>
        <v>0</v>
      </c>
    </row>
    <row r="10" spans="1:15" ht="11.25">
      <c r="A10" s="17"/>
      <c r="B10" s="9"/>
      <c r="C10" s="10" t="s">
        <v>10</v>
      </c>
      <c r="D10" s="47">
        <f aca="true" t="shared" si="1" ref="D10:M10">SUM(D3:D9)</f>
        <v>0</v>
      </c>
      <c r="E10" s="48">
        <f t="shared" si="1"/>
        <v>0</v>
      </c>
      <c r="F10" s="47">
        <f t="shared" si="1"/>
        <v>0</v>
      </c>
      <c r="G10" s="48">
        <f t="shared" si="1"/>
        <v>0</v>
      </c>
      <c r="H10" s="47">
        <f t="shared" si="1"/>
        <v>2</v>
      </c>
      <c r="I10" s="48">
        <f t="shared" si="1"/>
        <v>0</v>
      </c>
      <c r="J10" s="47">
        <f t="shared" si="1"/>
        <v>2</v>
      </c>
      <c r="K10" s="48">
        <f t="shared" si="1"/>
        <v>1</v>
      </c>
      <c r="L10" s="47">
        <f t="shared" si="1"/>
        <v>1</v>
      </c>
      <c r="M10" s="48">
        <f t="shared" si="1"/>
        <v>0</v>
      </c>
      <c r="N10" s="30">
        <f t="shared" si="0"/>
        <v>1</v>
      </c>
      <c r="O10" s="74">
        <f t="shared" si="0"/>
        <v>0.2</v>
      </c>
    </row>
    <row r="11" spans="1:15" ht="11.25">
      <c r="A11" s="8"/>
      <c r="B11" s="9"/>
      <c r="C11" s="18"/>
      <c r="D11" s="54"/>
      <c r="E11" s="50"/>
      <c r="F11" s="49"/>
      <c r="G11" s="50"/>
      <c r="H11" s="49"/>
      <c r="I11" s="50"/>
      <c r="J11" s="49"/>
      <c r="K11" s="50"/>
      <c r="L11" s="49"/>
      <c r="M11" s="50"/>
      <c r="N11" s="29"/>
      <c r="O11" s="73"/>
    </row>
    <row r="12" spans="1:15" ht="14.25" customHeight="1">
      <c r="A12" s="17" t="s">
        <v>63</v>
      </c>
      <c r="B12" s="9">
        <v>1987</v>
      </c>
      <c r="C12" s="18" t="s">
        <v>4</v>
      </c>
      <c r="D12" s="54">
        <v>1</v>
      </c>
      <c r="E12" s="50">
        <v>0</v>
      </c>
      <c r="F12" s="49">
        <v>0</v>
      </c>
      <c r="G12" s="50">
        <v>0</v>
      </c>
      <c r="H12" s="49">
        <v>0</v>
      </c>
      <c r="I12" s="50">
        <v>0</v>
      </c>
      <c r="J12" s="49">
        <v>2</v>
      </c>
      <c r="K12" s="50">
        <v>0</v>
      </c>
      <c r="L12" s="49">
        <v>1</v>
      </c>
      <c r="M12" s="50">
        <v>0</v>
      </c>
      <c r="N12" s="29">
        <f aca="true" t="shared" si="2" ref="N12:O19">(D12+F12+H12+J12+L12)/5</f>
        <v>0.8</v>
      </c>
      <c r="O12" s="73">
        <f t="shared" si="2"/>
        <v>0</v>
      </c>
    </row>
    <row r="13" spans="1:15" ht="11.25">
      <c r="A13" s="17"/>
      <c r="B13" s="9"/>
      <c r="C13" s="18" t="s">
        <v>5</v>
      </c>
      <c r="D13" s="54">
        <v>0</v>
      </c>
      <c r="E13" s="50">
        <v>0</v>
      </c>
      <c r="F13" s="49">
        <v>0</v>
      </c>
      <c r="G13" s="50">
        <v>0</v>
      </c>
      <c r="H13" s="49">
        <v>0</v>
      </c>
      <c r="I13" s="50">
        <v>0</v>
      </c>
      <c r="J13" s="49">
        <v>0</v>
      </c>
      <c r="K13" s="50">
        <v>0</v>
      </c>
      <c r="L13" s="49">
        <v>0</v>
      </c>
      <c r="M13" s="50">
        <v>0</v>
      </c>
      <c r="N13" s="29">
        <f t="shared" si="2"/>
        <v>0</v>
      </c>
      <c r="O13" s="73">
        <f t="shared" si="2"/>
        <v>0</v>
      </c>
    </row>
    <row r="14" spans="1:15" ht="11.25">
      <c r="A14" s="17"/>
      <c r="B14" s="9"/>
      <c r="C14" s="18" t="s">
        <v>6</v>
      </c>
      <c r="D14" s="54">
        <v>0</v>
      </c>
      <c r="E14" s="50">
        <v>0</v>
      </c>
      <c r="F14" s="49">
        <v>0</v>
      </c>
      <c r="G14" s="50">
        <v>0</v>
      </c>
      <c r="H14" s="49">
        <v>0</v>
      </c>
      <c r="I14" s="50">
        <v>0</v>
      </c>
      <c r="J14" s="49">
        <v>0</v>
      </c>
      <c r="K14" s="50">
        <v>0</v>
      </c>
      <c r="L14" s="49">
        <v>0</v>
      </c>
      <c r="M14" s="50">
        <v>0</v>
      </c>
      <c r="N14" s="29">
        <f t="shared" si="2"/>
        <v>0</v>
      </c>
      <c r="O14" s="73">
        <f t="shared" si="2"/>
        <v>0</v>
      </c>
    </row>
    <row r="15" spans="1:15" ht="11.25">
      <c r="A15" s="17"/>
      <c r="B15" s="9"/>
      <c r="C15" s="18" t="s">
        <v>7</v>
      </c>
      <c r="D15" s="54">
        <v>0</v>
      </c>
      <c r="E15" s="50">
        <v>0</v>
      </c>
      <c r="F15" s="49">
        <v>0</v>
      </c>
      <c r="G15" s="50">
        <v>0</v>
      </c>
      <c r="H15" s="49">
        <v>0</v>
      </c>
      <c r="I15" s="50">
        <v>0</v>
      </c>
      <c r="J15" s="49">
        <v>0</v>
      </c>
      <c r="K15" s="50">
        <v>0</v>
      </c>
      <c r="L15" s="49">
        <v>0</v>
      </c>
      <c r="M15" s="50">
        <v>0</v>
      </c>
      <c r="N15" s="29">
        <f t="shared" si="2"/>
        <v>0</v>
      </c>
      <c r="O15" s="73">
        <f t="shared" si="2"/>
        <v>0</v>
      </c>
    </row>
    <row r="16" spans="1:15" ht="11.25">
      <c r="A16" s="17"/>
      <c r="B16" s="9"/>
      <c r="C16" s="18" t="s">
        <v>8</v>
      </c>
      <c r="D16" s="54">
        <v>0</v>
      </c>
      <c r="E16" s="50">
        <v>0</v>
      </c>
      <c r="F16" s="49">
        <v>0</v>
      </c>
      <c r="G16" s="50">
        <v>0</v>
      </c>
      <c r="H16" s="49">
        <v>0</v>
      </c>
      <c r="I16" s="50">
        <v>0</v>
      </c>
      <c r="J16" s="49">
        <v>0</v>
      </c>
      <c r="K16" s="50">
        <v>0</v>
      </c>
      <c r="L16" s="49">
        <v>0</v>
      </c>
      <c r="M16" s="50">
        <v>0</v>
      </c>
      <c r="N16" s="29">
        <f t="shared" si="2"/>
        <v>0</v>
      </c>
      <c r="O16" s="73">
        <f t="shared" si="2"/>
        <v>0</v>
      </c>
    </row>
    <row r="17" spans="1:15" ht="11.25">
      <c r="A17" s="17"/>
      <c r="B17" s="9"/>
      <c r="C17" s="18" t="s">
        <v>9</v>
      </c>
      <c r="D17" s="54">
        <v>4</v>
      </c>
      <c r="E17" s="50">
        <v>0</v>
      </c>
      <c r="F17" s="49">
        <v>2</v>
      </c>
      <c r="G17" s="50">
        <v>0</v>
      </c>
      <c r="H17" s="49">
        <v>0</v>
      </c>
      <c r="I17" s="50">
        <v>0</v>
      </c>
      <c r="J17" s="49">
        <v>1</v>
      </c>
      <c r="K17" s="50">
        <v>0</v>
      </c>
      <c r="L17" s="49">
        <v>0</v>
      </c>
      <c r="M17" s="50">
        <v>0</v>
      </c>
      <c r="N17" s="29">
        <f t="shared" si="2"/>
        <v>1.4</v>
      </c>
      <c r="O17" s="73">
        <f t="shared" si="2"/>
        <v>0</v>
      </c>
    </row>
    <row r="18" spans="1:15" ht="11.25">
      <c r="A18" s="17"/>
      <c r="B18" s="9"/>
      <c r="C18" s="18" t="s">
        <v>22</v>
      </c>
      <c r="D18" s="54">
        <v>0</v>
      </c>
      <c r="E18" s="50">
        <v>0</v>
      </c>
      <c r="F18" s="49">
        <v>0</v>
      </c>
      <c r="G18" s="50">
        <v>0</v>
      </c>
      <c r="H18" s="49">
        <v>0</v>
      </c>
      <c r="I18" s="50">
        <v>0</v>
      </c>
      <c r="J18" s="49">
        <v>0</v>
      </c>
      <c r="K18" s="50">
        <v>0</v>
      </c>
      <c r="L18" s="49">
        <v>0</v>
      </c>
      <c r="M18" s="50">
        <v>0</v>
      </c>
      <c r="N18" s="29">
        <f t="shared" si="2"/>
        <v>0</v>
      </c>
      <c r="O18" s="73">
        <f t="shared" si="2"/>
        <v>0</v>
      </c>
    </row>
    <row r="19" spans="1:15" s="3" customFormat="1" ht="11.25">
      <c r="A19" s="17"/>
      <c r="B19" s="9"/>
      <c r="C19" s="10" t="s">
        <v>10</v>
      </c>
      <c r="D19" s="47">
        <f aca="true" t="shared" si="3" ref="D19:M19">SUM(D12:D18)</f>
        <v>5</v>
      </c>
      <c r="E19" s="48">
        <f t="shared" si="3"/>
        <v>0</v>
      </c>
      <c r="F19" s="47">
        <f t="shared" si="3"/>
        <v>2</v>
      </c>
      <c r="G19" s="48">
        <f t="shared" si="3"/>
        <v>0</v>
      </c>
      <c r="H19" s="47">
        <f t="shared" si="3"/>
        <v>0</v>
      </c>
      <c r="I19" s="48">
        <f t="shared" si="3"/>
        <v>0</v>
      </c>
      <c r="J19" s="47">
        <f t="shared" si="3"/>
        <v>3</v>
      </c>
      <c r="K19" s="48">
        <f t="shared" si="3"/>
        <v>0</v>
      </c>
      <c r="L19" s="47">
        <f t="shared" si="3"/>
        <v>1</v>
      </c>
      <c r="M19" s="48">
        <f t="shared" si="3"/>
        <v>0</v>
      </c>
      <c r="N19" s="30">
        <f t="shared" si="2"/>
        <v>2.2</v>
      </c>
      <c r="O19" s="74">
        <f t="shared" si="2"/>
        <v>0</v>
      </c>
    </row>
    <row r="20" spans="1:15" ht="11.25">
      <c r="A20" s="17"/>
      <c r="B20" s="9"/>
      <c r="C20" s="18"/>
      <c r="D20" s="54"/>
      <c r="E20" s="50"/>
      <c r="F20" s="49"/>
      <c r="G20" s="50"/>
      <c r="H20" s="49"/>
      <c r="I20" s="50"/>
      <c r="J20" s="49"/>
      <c r="K20" s="50"/>
      <c r="L20" s="49"/>
      <c r="M20" s="50"/>
      <c r="N20" s="29"/>
      <c r="O20" s="73"/>
    </row>
    <row r="21" spans="1:15" ht="15.75" customHeight="1">
      <c r="A21" s="17" t="s">
        <v>69</v>
      </c>
      <c r="B21" s="9">
        <v>1971</v>
      </c>
      <c r="C21" s="18" t="s">
        <v>4</v>
      </c>
      <c r="D21" s="54">
        <v>0</v>
      </c>
      <c r="E21" s="50">
        <v>1</v>
      </c>
      <c r="F21" s="49">
        <v>2</v>
      </c>
      <c r="G21" s="50">
        <v>0</v>
      </c>
      <c r="H21" s="49">
        <v>0</v>
      </c>
      <c r="I21" s="50">
        <v>0</v>
      </c>
      <c r="J21" s="49">
        <v>2</v>
      </c>
      <c r="K21" s="50">
        <v>0</v>
      </c>
      <c r="L21" s="49">
        <v>3</v>
      </c>
      <c r="M21" s="50">
        <v>0</v>
      </c>
      <c r="N21" s="29">
        <f aca="true" t="shared" si="4" ref="N21:O28">(D21+F21+H21+J21+L21)/5</f>
        <v>1.4</v>
      </c>
      <c r="O21" s="73">
        <f t="shared" si="4"/>
        <v>0.2</v>
      </c>
    </row>
    <row r="22" spans="1:15" ht="11.25">
      <c r="A22" s="17"/>
      <c r="B22" s="9"/>
      <c r="C22" s="18" t="s">
        <v>5</v>
      </c>
      <c r="D22" s="54">
        <v>0</v>
      </c>
      <c r="E22" s="50">
        <v>0</v>
      </c>
      <c r="F22" s="49">
        <v>0</v>
      </c>
      <c r="G22" s="50">
        <v>0</v>
      </c>
      <c r="H22" s="49">
        <v>0</v>
      </c>
      <c r="I22" s="50">
        <v>0</v>
      </c>
      <c r="J22" s="49">
        <v>0</v>
      </c>
      <c r="K22" s="50">
        <v>0</v>
      </c>
      <c r="L22" s="49">
        <v>0</v>
      </c>
      <c r="M22" s="50">
        <v>0</v>
      </c>
      <c r="N22" s="29">
        <f t="shared" si="4"/>
        <v>0</v>
      </c>
      <c r="O22" s="73">
        <f t="shared" si="4"/>
        <v>0</v>
      </c>
    </row>
    <row r="23" spans="1:15" ht="11.25">
      <c r="A23" s="17"/>
      <c r="B23" s="9"/>
      <c r="C23" s="18" t="s">
        <v>6</v>
      </c>
      <c r="D23" s="54">
        <v>0</v>
      </c>
      <c r="E23" s="50">
        <v>0</v>
      </c>
      <c r="F23" s="49">
        <v>0</v>
      </c>
      <c r="G23" s="50">
        <v>0</v>
      </c>
      <c r="H23" s="49">
        <v>0</v>
      </c>
      <c r="I23" s="50">
        <v>0</v>
      </c>
      <c r="J23" s="49">
        <v>0</v>
      </c>
      <c r="K23" s="50">
        <v>0</v>
      </c>
      <c r="L23" s="49">
        <v>0</v>
      </c>
      <c r="M23" s="50">
        <v>0</v>
      </c>
      <c r="N23" s="29">
        <f t="shared" si="4"/>
        <v>0</v>
      </c>
      <c r="O23" s="73">
        <f t="shared" si="4"/>
        <v>0</v>
      </c>
    </row>
    <row r="24" spans="1:15" ht="11.25">
      <c r="A24" s="17"/>
      <c r="B24" s="9"/>
      <c r="C24" s="18" t="s">
        <v>7</v>
      </c>
      <c r="D24" s="54">
        <v>0</v>
      </c>
      <c r="E24" s="50">
        <v>0</v>
      </c>
      <c r="F24" s="49">
        <v>0</v>
      </c>
      <c r="G24" s="50">
        <v>0</v>
      </c>
      <c r="H24" s="49">
        <v>0</v>
      </c>
      <c r="I24" s="50">
        <v>0</v>
      </c>
      <c r="J24" s="49">
        <v>0</v>
      </c>
      <c r="K24" s="50">
        <v>0</v>
      </c>
      <c r="L24" s="49">
        <v>0</v>
      </c>
      <c r="M24" s="50">
        <v>0</v>
      </c>
      <c r="N24" s="29">
        <f t="shared" si="4"/>
        <v>0</v>
      </c>
      <c r="O24" s="73">
        <f t="shared" si="4"/>
        <v>0</v>
      </c>
    </row>
    <row r="25" spans="1:15" ht="11.25">
      <c r="A25" s="17"/>
      <c r="B25" s="9"/>
      <c r="C25" s="18" t="s">
        <v>8</v>
      </c>
      <c r="D25" s="54">
        <v>0</v>
      </c>
      <c r="E25" s="50">
        <v>0</v>
      </c>
      <c r="F25" s="49">
        <v>0</v>
      </c>
      <c r="G25" s="50">
        <v>0</v>
      </c>
      <c r="H25" s="49">
        <v>0</v>
      </c>
      <c r="I25" s="50">
        <v>0</v>
      </c>
      <c r="J25" s="49">
        <v>0</v>
      </c>
      <c r="K25" s="50">
        <v>0</v>
      </c>
      <c r="L25" s="49">
        <v>0</v>
      </c>
      <c r="M25" s="50">
        <v>0</v>
      </c>
      <c r="N25" s="29">
        <f t="shared" si="4"/>
        <v>0</v>
      </c>
      <c r="O25" s="73">
        <f t="shared" si="4"/>
        <v>0</v>
      </c>
    </row>
    <row r="26" spans="1:15" ht="11.25">
      <c r="A26" s="17"/>
      <c r="B26" s="9"/>
      <c r="C26" s="18" t="s">
        <v>9</v>
      </c>
      <c r="D26" s="54">
        <v>1</v>
      </c>
      <c r="E26" s="50">
        <v>0</v>
      </c>
      <c r="F26" s="49">
        <v>3</v>
      </c>
      <c r="G26" s="50">
        <v>1</v>
      </c>
      <c r="H26" s="49">
        <v>3</v>
      </c>
      <c r="I26" s="50">
        <v>1</v>
      </c>
      <c r="J26" s="49">
        <v>0</v>
      </c>
      <c r="K26" s="50">
        <v>1</v>
      </c>
      <c r="L26" s="49">
        <v>2</v>
      </c>
      <c r="M26" s="50">
        <v>0</v>
      </c>
      <c r="N26" s="29">
        <f t="shared" si="4"/>
        <v>1.8</v>
      </c>
      <c r="O26" s="73">
        <f t="shared" si="4"/>
        <v>0.6</v>
      </c>
    </row>
    <row r="27" spans="1:15" ht="11.25">
      <c r="A27" s="17"/>
      <c r="B27" s="9"/>
      <c r="C27" s="18" t="s">
        <v>22</v>
      </c>
      <c r="D27" s="54">
        <v>1</v>
      </c>
      <c r="E27" s="50">
        <v>0</v>
      </c>
      <c r="F27" s="49">
        <v>0</v>
      </c>
      <c r="G27" s="50">
        <v>0</v>
      </c>
      <c r="H27" s="49">
        <v>0</v>
      </c>
      <c r="I27" s="50">
        <v>0</v>
      </c>
      <c r="J27" s="49">
        <v>0</v>
      </c>
      <c r="K27" s="50">
        <v>0</v>
      </c>
      <c r="L27" s="49">
        <v>0</v>
      </c>
      <c r="M27" s="50">
        <v>0</v>
      </c>
      <c r="N27" s="29">
        <f t="shared" si="4"/>
        <v>0.2</v>
      </c>
      <c r="O27" s="73">
        <f t="shared" si="4"/>
        <v>0</v>
      </c>
    </row>
    <row r="28" spans="1:15" s="3" customFormat="1" ht="11.25">
      <c r="A28" s="17"/>
      <c r="B28" s="9"/>
      <c r="C28" s="10" t="s">
        <v>10</v>
      </c>
      <c r="D28" s="47">
        <f aca="true" t="shared" si="5" ref="D28:M28">SUM(D21:D27)</f>
        <v>2</v>
      </c>
      <c r="E28" s="48">
        <f t="shared" si="5"/>
        <v>1</v>
      </c>
      <c r="F28" s="47">
        <f t="shared" si="5"/>
        <v>5</v>
      </c>
      <c r="G28" s="48">
        <f t="shared" si="5"/>
        <v>1</v>
      </c>
      <c r="H28" s="47">
        <f t="shared" si="5"/>
        <v>3</v>
      </c>
      <c r="I28" s="48">
        <f t="shared" si="5"/>
        <v>1</v>
      </c>
      <c r="J28" s="47">
        <f t="shared" si="5"/>
        <v>2</v>
      </c>
      <c r="K28" s="48">
        <f t="shared" si="5"/>
        <v>1</v>
      </c>
      <c r="L28" s="47">
        <f t="shared" si="5"/>
        <v>5</v>
      </c>
      <c r="M28" s="48">
        <f t="shared" si="5"/>
        <v>0</v>
      </c>
      <c r="N28" s="30">
        <f t="shared" si="4"/>
        <v>3.4</v>
      </c>
      <c r="O28" s="74">
        <f t="shared" si="4"/>
        <v>0.8</v>
      </c>
    </row>
    <row r="29" spans="1:15" ht="11.25">
      <c r="A29" s="17"/>
      <c r="B29" s="9"/>
      <c r="C29" s="18"/>
      <c r="D29" s="54"/>
      <c r="E29" s="50"/>
      <c r="F29" s="49"/>
      <c r="G29" s="50"/>
      <c r="H29" s="49"/>
      <c r="I29" s="50"/>
      <c r="J29" s="49"/>
      <c r="K29" s="50"/>
      <c r="L29" s="49"/>
      <c r="M29" s="50"/>
      <c r="N29" s="29"/>
      <c r="O29" s="73"/>
    </row>
    <row r="30" spans="1:15" ht="22.5">
      <c r="A30" s="17" t="s">
        <v>222</v>
      </c>
      <c r="B30" s="9">
        <v>1971</v>
      </c>
      <c r="C30" s="18" t="s">
        <v>4</v>
      </c>
      <c r="D30" s="54">
        <v>5</v>
      </c>
      <c r="E30" s="50">
        <v>0</v>
      </c>
      <c r="F30" s="49">
        <v>3</v>
      </c>
      <c r="G30" s="50">
        <v>1</v>
      </c>
      <c r="H30" s="49">
        <v>1</v>
      </c>
      <c r="I30" s="50">
        <v>3</v>
      </c>
      <c r="J30" s="49">
        <v>3</v>
      </c>
      <c r="K30" s="50">
        <v>0</v>
      </c>
      <c r="L30" s="49">
        <v>4</v>
      </c>
      <c r="M30" s="50">
        <v>1</v>
      </c>
      <c r="N30" s="29">
        <f aca="true" t="shared" si="6" ref="N30:O37">(D30+F30+H30+J30+L30)/5</f>
        <v>3.2</v>
      </c>
      <c r="O30" s="73">
        <f t="shared" si="6"/>
        <v>1</v>
      </c>
    </row>
    <row r="31" spans="1:15" ht="11.25">
      <c r="A31" s="17"/>
      <c r="B31" s="9"/>
      <c r="C31" s="18" t="s">
        <v>5</v>
      </c>
      <c r="D31" s="54">
        <v>0</v>
      </c>
      <c r="E31" s="50">
        <v>0</v>
      </c>
      <c r="F31" s="49">
        <v>1</v>
      </c>
      <c r="G31" s="50">
        <v>1</v>
      </c>
      <c r="H31" s="49">
        <v>0</v>
      </c>
      <c r="I31" s="50">
        <v>0</v>
      </c>
      <c r="J31" s="49">
        <v>1</v>
      </c>
      <c r="K31" s="50">
        <v>1</v>
      </c>
      <c r="L31" s="49">
        <v>0</v>
      </c>
      <c r="M31" s="50">
        <v>0</v>
      </c>
      <c r="N31" s="29">
        <f t="shared" si="6"/>
        <v>0.4</v>
      </c>
      <c r="O31" s="73">
        <f t="shared" si="6"/>
        <v>0.4</v>
      </c>
    </row>
    <row r="32" spans="1:15" ht="11.25">
      <c r="A32" s="17"/>
      <c r="B32" s="9"/>
      <c r="C32" s="18" t="s">
        <v>6</v>
      </c>
      <c r="D32" s="54">
        <v>0</v>
      </c>
      <c r="E32" s="50">
        <v>0</v>
      </c>
      <c r="F32" s="49">
        <v>0</v>
      </c>
      <c r="G32" s="50">
        <v>0</v>
      </c>
      <c r="H32" s="49">
        <v>0</v>
      </c>
      <c r="I32" s="50">
        <v>0</v>
      </c>
      <c r="J32" s="49">
        <v>0</v>
      </c>
      <c r="K32" s="50">
        <v>0</v>
      </c>
      <c r="L32" s="49">
        <v>0</v>
      </c>
      <c r="M32" s="50">
        <v>0</v>
      </c>
      <c r="N32" s="29">
        <f t="shared" si="6"/>
        <v>0</v>
      </c>
      <c r="O32" s="73">
        <f t="shared" si="6"/>
        <v>0</v>
      </c>
    </row>
    <row r="33" spans="1:15" ht="11.25">
      <c r="A33" s="17"/>
      <c r="B33" s="9"/>
      <c r="C33" s="18" t="s">
        <v>7</v>
      </c>
      <c r="D33" s="54">
        <v>1</v>
      </c>
      <c r="E33" s="50">
        <v>0</v>
      </c>
      <c r="F33" s="49">
        <v>0</v>
      </c>
      <c r="G33" s="50">
        <v>0</v>
      </c>
      <c r="H33" s="49">
        <v>0</v>
      </c>
      <c r="I33" s="50">
        <v>0</v>
      </c>
      <c r="J33" s="49">
        <v>0</v>
      </c>
      <c r="K33" s="50">
        <v>0</v>
      </c>
      <c r="L33" s="49">
        <v>0</v>
      </c>
      <c r="M33" s="50">
        <v>0</v>
      </c>
      <c r="N33" s="29">
        <f t="shared" si="6"/>
        <v>0.2</v>
      </c>
      <c r="O33" s="73">
        <f t="shared" si="6"/>
        <v>0</v>
      </c>
    </row>
    <row r="34" spans="1:15" ht="11.25">
      <c r="A34" s="17"/>
      <c r="B34" s="9"/>
      <c r="C34" s="18" t="s">
        <v>8</v>
      </c>
      <c r="D34" s="54">
        <v>0</v>
      </c>
      <c r="E34" s="50">
        <v>0</v>
      </c>
      <c r="F34" s="49">
        <v>0</v>
      </c>
      <c r="G34" s="50">
        <v>0</v>
      </c>
      <c r="H34" s="49">
        <v>0</v>
      </c>
      <c r="I34" s="50">
        <v>0</v>
      </c>
      <c r="J34" s="49">
        <v>0</v>
      </c>
      <c r="K34" s="50">
        <v>0</v>
      </c>
      <c r="L34" s="49">
        <v>0</v>
      </c>
      <c r="M34" s="50">
        <v>0</v>
      </c>
      <c r="N34" s="29">
        <f t="shared" si="6"/>
        <v>0</v>
      </c>
      <c r="O34" s="73">
        <f t="shared" si="6"/>
        <v>0</v>
      </c>
    </row>
    <row r="35" spans="1:15" ht="11.25">
      <c r="A35" s="17"/>
      <c r="B35" s="9"/>
      <c r="C35" s="18" t="s">
        <v>9</v>
      </c>
      <c r="D35" s="54">
        <v>0</v>
      </c>
      <c r="E35" s="50">
        <v>0</v>
      </c>
      <c r="F35" s="49">
        <v>0</v>
      </c>
      <c r="G35" s="50">
        <v>0</v>
      </c>
      <c r="H35" s="49">
        <v>1</v>
      </c>
      <c r="I35" s="50">
        <v>1</v>
      </c>
      <c r="J35" s="49">
        <v>0</v>
      </c>
      <c r="K35" s="50">
        <v>0</v>
      </c>
      <c r="L35" s="49">
        <v>0</v>
      </c>
      <c r="M35" s="50">
        <v>0</v>
      </c>
      <c r="N35" s="29">
        <f t="shared" si="6"/>
        <v>0.2</v>
      </c>
      <c r="O35" s="73">
        <f t="shared" si="6"/>
        <v>0.2</v>
      </c>
    </row>
    <row r="36" spans="1:15" ht="11.25">
      <c r="A36" s="17"/>
      <c r="B36" s="9"/>
      <c r="C36" s="18" t="s">
        <v>22</v>
      </c>
      <c r="D36" s="54">
        <v>0</v>
      </c>
      <c r="E36" s="50">
        <v>0</v>
      </c>
      <c r="F36" s="49">
        <v>0</v>
      </c>
      <c r="G36" s="50">
        <v>0</v>
      </c>
      <c r="H36" s="49">
        <v>0</v>
      </c>
      <c r="I36" s="50">
        <v>0</v>
      </c>
      <c r="J36" s="49">
        <v>0</v>
      </c>
      <c r="K36" s="50">
        <v>0</v>
      </c>
      <c r="L36" s="49">
        <v>0</v>
      </c>
      <c r="M36" s="50">
        <v>0</v>
      </c>
      <c r="N36" s="29">
        <f t="shared" si="6"/>
        <v>0</v>
      </c>
      <c r="O36" s="73">
        <f t="shared" si="6"/>
        <v>0</v>
      </c>
    </row>
    <row r="37" spans="1:15" s="3" customFormat="1" ht="11.25">
      <c r="A37" s="8"/>
      <c r="B37" s="9"/>
      <c r="C37" s="10" t="s">
        <v>10</v>
      </c>
      <c r="D37" s="47">
        <f aca="true" t="shared" si="7" ref="D37:M37">SUM(D30:D36)</f>
        <v>6</v>
      </c>
      <c r="E37" s="48">
        <f t="shared" si="7"/>
        <v>0</v>
      </c>
      <c r="F37" s="47">
        <f t="shared" si="7"/>
        <v>4</v>
      </c>
      <c r="G37" s="48">
        <f t="shared" si="7"/>
        <v>2</v>
      </c>
      <c r="H37" s="47">
        <f t="shared" si="7"/>
        <v>2</v>
      </c>
      <c r="I37" s="48">
        <f t="shared" si="7"/>
        <v>4</v>
      </c>
      <c r="J37" s="47">
        <f t="shared" si="7"/>
        <v>4</v>
      </c>
      <c r="K37" s="48">
        <f t="shared" si="7"/>
        <v>1</v>
      </c>
      <c r="L37" s="47">
        <f t="shared" si="7"/>
        <v>4</v>
      </c>
      <c r="M37" s="48">
        <f t="shared" si="7"/>
        <v>1</v>
      </c>
      <c r="N37" s="30">
        <f t="shared" si="6"/>
        <v>4</v>
      </c>
      <c r="O37" s="74">
        <f t="shared" si="6"/>
        <v>1.6</v>
      </c>
    </row>
    <row r="38" spans="1:15" ht="11.25">
      <c r="A38" s="8"/>
      <c r="B38" s="9"/>
      <c r="C38" s="18"/>
      <c r="D38" s="54"/>
      <c r="E38" s="50"/>
      <c r="F38" s="49"/>
      <c r="G38" s="50"/>
      <c r="H38" s="49"/>
      <c r="I38" s="50"/>
      <c r="J38" s="49"/>
      <c r="K38" s="50"/>
      <c r="L38" s="49"/>
      <c r="M38" s="50"/>
      <c r="N38" s="29"/>
      <c r="O38" s="73"/>
    </row>
    <row r="39" spans="1:15" ht="22.5">
      <c r="A39" s="17" t="s">
        <v>82</v>
      </c>
      <c r="B39" s="9">
        <v>1971</v>
      </c>
      <c r="C39" s="18" t="s">
        <v>4</v>
      </c>
      <c r="D39" s="54">
        <v>1</v>
      </c>
      <c r="E39" s="50">
        <v>0</v>
      </c>
      <c r="F39" s="49">
        <v>6</v>
      </c>
      <c r="G39" s="50">
        <v>0</v>
      </c>
      <c r="H39" s="49">
        <v>4</v>
      </c>
      <c r="I39" s="50">
        <v>0</v>
      </c>
      <c r="J39" s="49">
        <v>1</v>
      </c>
      <c r="K39" s="50">
        <v>0</v>
      </c>
      <c r="L39" s="49">
        <v>2</v>
      </c>
      <c r="M39" s="50">
        <v>0</v>
      </c>
      <c r="N39" s="29">
        <f aca="true" t="shared" si="8" ref="N39:O46">(D39+F39+H39+J39+L39)/5</f>
        <v>2.8</v>
      </c>
      <c r="O39" s="73">
        <f t="shared" si="8"/>
        <v>0</v>
      </c>
    </row>
    <row r="40" spans="1:15" ht="11.25">
      <c r="A40" s="17"/>
      <c r="B40" s="9"/>
      <c r="C40" s="18" t="s">
        <v>5</v>
      </c>
      <c r="D40" s="54">
        <v>0</v>
      </c>
      <c r="E40" s="50">
        <v>0</v>
      </c>
      <c r="F40" s="49">
        <v>0</v>
      </c>
      <c r="G40" s="50">
        <v>0</v>
      </c>
      <c r="H40" s="49">
        <v>0</v>
      </c>
      <c r="I40" s="50">
        <v>0</v>
      </c>
      <c r="J40" s="49">
        <v>0</v>
      </c>
      <c r="K40" s="50">
        <v>0</v>
      </c>
      <c r="L40" s="49">
        <v>0</v>
      </c>
      <c r="M40" s="50">
        <v>0</v>
      </c>
      <c r="N40" s="29">
        <f t="shared" si="8"/>
        <v>0</v>
      </c>
      <c r="O40" s="73">
        <f t="shared" si="8"/>
        <v>0</v>
      </c>
    </row>
    <row r="41" spans="1:15" ht="11.25">
      <c r="A41" s="17"/>
      <c r="B41" s="9"/>
      <c r="C41" s="18" t="s">
        <v>6</v>
      </c>
      <c r="D41" s="54">
        <v>0</v>
      </c>
      <c r="E41" s="50">
        <v>0</v>
      </c>
      <c r="F41" s="49">
        <v>0</v>
      </c>
      <c r="G41" s="50">
        <v>0</v>
      </c>
      <c r="H41" s="49">
        <v>0</v>
      </c>
      <c r="I41" s="50">
        <v>0</v>
      </c>
      <c r="J41" s="49">
        <v>0</v>
      </c>
      <c r="K41" s="50">
        <v>0</v>
      </c>
      <c r="L41" s="49">
        <v>0</v>
      </c>
      <c r="M41" s="50">
        <v>0</v>
      </c>
      <c r="N41" s="29">
        <f t="shared" si="8"/>
        <v>0</v>
      </c>
      <c r="O41" s="73">
        <f t="shared" si="8"/>
        <v>0</v>
      </c>
    </row>
    <row r="42" spans="1:15" ht="11.25">
      <c r="A42" s="17"/>
      <c r="B42" s="9"/>
      <c r="C42" s="18" t="s">
        <v>7</v>
      </c>
      <c r="D42" s="54">
        <v>0</v>
      </c>
      <c r="E42" s="50">
        <v>0</v>
      </c>
      <c r="F42" s="49">
        <v>0</v>
      </c>
      <c r="G42" s="50">
        <v>0</v>
      </c>
      <c r="H42" s="49">
        <v>0</v>
      </c>
      <c r="I42" s="50">
        <v>0</v>
      </c>
      <c r="J42" s="49">
        <v>0</v>
      </c>
      <c r="K42" s="50">
        <v>0</v>
      </c>
      <c r="L42" s="49">
        <v>0</v>
      </c>
      <c r="M42" s="50">
        <v>0</v>
      </c>
      <c r="N42" s="29">
        <f t="shared" si="8"/>
        <v>0</v>
      </c>
      <c r="O42" s="73">
        <f t="shared" si="8"/>
        <v>0</v>
      </c>
    </row>
    <row r="43" spans="1:15" ht="11.25">
      <c r="A43" s="17"/>
      <c r="B43" s="9"/>
      <c r="C43" s="18" t="s">
        <v>8</v>
      </c>
      <c r="D43" s="54">
        <v>0</v>
      </c>
      <c r="E43" s="50">
        <v>0</v>
      </c>
      <c r="F43" s="49">
        <v>0</v>
      </c>
      <c r="G43" s="50">
        <v>0</v>
      </c>
      <c r="H43" s="49">
        <v>0</v>
      </c>
      <c r="I43" s="50">
        <v>0</v>
      </c>
      <c r="J43" s="49">
        <v>0</v>
      </c>
      <c r="K43" s="50">
        <v>0</v>
      </c>
      <c r="L43" s="49">
        <v>0</v>
      </c>
      <c r="M43" s="50">
        <v>0</v>
      </c>
      <c r="N43" s="29">
        <f t="shared" si="8"/>
        <v>0</v>
      </c>
      <c r="O43" s="73">
        <f t="shared" si="8"/>
        <v>0</v>
      </c>
    </row>
    <row r="44" spans="1:15" ht="11.25">
      <c r="A44" s="17"/>
      <c r="B44" s="9"/>
      <c r="C44" s="18" t="s">
        <v>9</v>
      </c>
      <c r="D44" s="54">
        <v>1</v>
      </c>
      <c r="E44" s="50">
        <v>0</v>
      </c>
      <c r="F44" s="49">
        <v>0</v>
      </c>
      <c r="G44" s="50">
        <v>0</v>
      </c>
      <c r="H44" s="49">
        <v>0</v>
      </c>
      <c r="I44" s="50">
        <v>0</v>
      </c>
      <c r="J44" s="49">
        <v>0</v>
      </c>
      <c r="K44" s="50">
        <v>0</v>
      </c>
      <c r="L44" s="49">
        <v>0</v>
      </c>
      <c r="M44" s="50">
        <v>0</v>
      </c>
      <c r="N44" s="29">
        <f t="shared" si="8"/>
        <v>0.2</v>
      </c>
      <c r="O44" s="73">
        <f t="shared" si="8"/>
        <v>0</v>
      </c>
    </row>
    <row r="45" spans="1:15" ht="11.25">
      <c r="A45" s="17"/>
      <c r="B45" s="9"/>
      <c r="C45" s="18" t="s">
        <v>22</v>
      </c>
      <c r="D45" s="54">
        <v>0</v>
      </c>
      <c r="E45" s="50">
        <v>0</v>
      </c>
      <c r="F45" s="49">
        <v>0</v>
      </c>
      <c r="G45" s="50">
        <v>0</v>
      </c>
      <c r="H45" s="49">
        <v>0</v>
      </c>
      <c r="I45" s="50">
        <v>0</v>
      </c>
      <c r="J45" s="49">
        <v>0</v>
      </c>
      <c r="K45" s="50">
        <v>0</v>
      </c>
      <c r="L45" s="49">
        <v>0</v>
      </c>
      <c r="M45" s="50">
        <v>0</v>
      </c>
      <c r="N45" s="29">
        <f t="shared" si="8"/>
        <v>0</v>
      </c>
      <c r="O45" s="73">
        <f t="shared" si="8"/>
        <v>0</v>
      </c>
    </row>
    <row r="46" spans="1:15" s="3" customFormat="1" ht="11.25">
      <c r="A46" s="17"/>
      <c r="B46" s="9"/>
      <c r="C46" s="10" t="s">
        <v>10</v>
      </c>
      <c r="D46" s="47">
        <f aca="true" t="shared" si="9" ref="D46:M46">SUM(D39:D45)</f>
        <v>2</v>
      </c>
      <c r="E46" s="48">
        <f t="shared" si="9"/>
        <v>0</v>
      </c>
      <c r="F46" s="47">
        <f t="shared" si="9"/>
        <v>6</v>
      </c>
      <c r="G46" s="48">
        <f t="shared" si="9"/>
        <v>0</v>
      </c>
      <c r="H46" s="47">
        <f t="shared" si="9"/>
        <v>4</v>
      </c>
      <c r="I46" s="48">
        <f t="shared" si="9"/>
        <v>0</v>
      </c>
      <c r="J46" s="47">
        <f t="shared" si="9"/>
        <v>1</v>
      </c>
      <c r="K46" s="48">
        <f t="shared" si="9"/>
        <v>0</v>
      </c>
      <c r="L46" s="47">
        <f t="shared" si="9"/>
        <v>2</v>
      </c>
      <c r="M46" s="48">
        <f t="shared" si="9"/>
        <v>0</v>
      </c>
      <c r="N46" s="30">
        <f t="shared" si="8"/>
        <v>3</v>
      </c>
      <c r="O46" s="74">
        <f t="shared" si="8"/>
        <v>0</v>
      </c>
    </row>
    <row r="47" spans="1:15" ht="11.25">
      <c r="A47" s="17"/>
      <c r="B47" s="9"/>
      <c r="C47" s="18"/>
      <c r="D47" s="54"/>
      <c r="E47" s="50"/>
      <c r="F47" s="49"/>
      <c r="G47" s="50"/>
      <c r="H47" s="49"/>
      <c r="I47" s="50"/>
      <c r="J47" s="49"/>
      <c r="K47" s="50"/>
      <c r="L47" s="49"/>
      <c r="M47" s="50"/>
      <c r="N47" s="29"/>
      <c r="O47" s="73"/>
    </row>
    <row r="48" spans="1:15" ht="22.5">
      <c r="A48" s="17" t="s">
        <v>224</v>
      </c>
      <c r="B48" s="9">
        <v>1992</v>
      </c>
      <c r="C48" s="18" t="s">
        <v>4</v>
      </c>
      <c r="D48" s="54">
        <v>3</v>
      </c>
      <c r="E48" s="50">
        <v>0</v>
      </c>
      <c r="F48" s="49">
        <v>0</v>
      </c>
      <c r="G48" s="50">
        <v>0</v>
      </c>
      <c r="H48" s="49">
        <v>0</v>
      </c>
      <c r="I48" s="50">
        <v>0</v>
      </c>
      <c r="J48" s="49">
        <v>0</v>
      </c>
      <c r="K48" s="50">
        <v>0</v>
      </c>
      <c r="L48" s="49">
        <v>0</v>
      </c>
      <c r="M48" s="50">
        <v>0</v>
      </c>
      <c r="N48" s="29">
        <f aca="true" t="shared" si="10" ref="N48:O55">(D48+F48+H48+J48+L48)/5</f>
        <v>0.6</v>
      </c>
      <c r="O48" s="73">
        <f t="shared" si="10"/>
        <v>0</v>
      </c>
    </row>
    <row r="49" spans="1:15" ht="11.25">
      <c r="A49" s="17"/>
      <c r="B49" s="9"/>
      <c r="C49" s="18" t="s">
        <v>5</v>
      </c>
      <c r="D49" s="54">
        <v>0</v>
      </c>
      <c r="E49" s="50">
        <v>0</v>
      </c>
      <c r="F49" s="49">
        <v>0</v>
      </c>
      <c r="G49" s="50">
        <v>0</v>
      </c>
      <c r="H49" s="49">
        <v>0</v>
      </c>
      <c r="I49" s="50">
        <v>0</v>
      </c>
      <c r="J49" s="49">
        <v>1</v>
      </c>
      <c r="K49" s="50">
        <v>0</v>
      </c>
      <c r="L49" s="49">
        <v>0</v>
      </c>
      <c r="M49" s="50">
        <v>0</v>
      </c>
      <c r="N49" s="29">
        <f t="shared" si="10"/>
        <v>0.2</v>
      </c>
      <c r="O49" s="73">
        <f t="shared" si="10"/>
        <v>0</v>
      </c>
    </row>
    <row r="50" spans="1:15" ht="11.25">
      <c r="A50" s="17"/>
      <c r="B50" s="9"/>
      <c r="C50" s="18" t="s">
        <v>6</v>
      </c>
      <c r="D50" s="54">
        <v>0</v>
      </c>
      <c r="E50" s="50">
        <v>0</v>
      </c>
      <c r="F50" s="49">
        <v>0</v>
      </c>
      <c r="G50" s="50">
        <v>0</v>
      </c>
      <c r="H50" s="49">
        <v>0</v>
      </c>
      <c r="I50" s="50">
        <v>0</v>
      </c>
      <c r="J50" s="49">
        <v>0</v>
      </c>
      <c r="K50" s="50">
        <v>0</v>
      </c>
      <c r="L50" s="49">
        <v>0</v>
      </c>
      <c r="M50" s="50">
        <v>0</v>
      </c>
      <c r="N50" s="29">
        <f t="shared" si="10"/>
        <v>0</v>
      </c>
      <c r="O50" s="73">
        <f t="shared" si="10"/>
        <v>0</v>
      </c>
    </row>
    <row r="51" spans="1:15" ht="11.25">
      <c r="A51" s="17"/>
      <c r="B51" s="9"/>
      <c r="C51" s="18" t="s">
        <v>7</v>
      </c>
      <c r="D51" s="54">
        <v>0</v>
      </c>
      <c r="E51" s="50">
        <v>0</v>
      </c>
      <c r="F51" s="49">
        <v>0</v>
      </c>
      <c r="G51" s="50">
        <v>0</v>
      </c>
      <c r="H51" s="49">
        <v>0</v>
      </c>
      <c r="I51" s="50">
        <v>0</v>
      </c>
      <c r="J51" s="49">
        <v>0</v>
      </c>
      <c r="K51" s="50">
        <v>0</v>
      </c>
      <c r="L51" s="49">
        <v>0</v>
      </c>
      <c r="M51" s="50">
        <v>0</v>
      </c>
      <c r="N51" s="29">
        <f t="shared" si="10"/>
        <v>0</v>
      </c>
      <c r="O51" s="73">
        <f t="shared" si="10"/>
        <v>0</v>
      </c>
    </row>
    <row r="52" spans="1:15" ht="11.25">
      <c r="A52" s="17"/>
      <c r="B52" s="9"/>
      <c r="C52" s="18" t="s">
        <v>8</v>
      </c>
      <c r="D52" s="54">
        <v>0</v>
      </c>
      <c r="E52" s="50">
        <v>0</v>
      </c>
      <c r="F52" s="49">
        <v>0</v>
      </c>
      <c r="G52" s="50">
        <v>0</v>
      </c>
      <c r="H52" s="49">
        <v>0</v>
      </c>
      <c r="I52" s="50">
        <v>0</v>
      </c>
      <c r="J52" s="49">
        <v>0</v>
      </c>
      <c r="K52" s="50">
        <v>0</v>
      </c>
      <c r="L52" s="49">
        <v>0</v>
      </c>
      <c r="M52" s="50">
        <v>0</v>
      </c>
      <c r="N52" s="29">
        <f t="shared" si="10"/>
        <v>0</v>
      </c>
      <c r="O52" s="73">
        <f t="shared" si="10"/>
        <v>0</v>
      </c>
    </row>
    <row r="53" spans="1:15" ht="11.25">
      <c r="A53" s="17"/>
      <c r="B53" s="9"/>
      <c r="C53" s="18" t="s">
        <v>9</v>
      </c>
      <c r="D53" s="54">
        <v>2</v>
      </c>
      <c r="E53" s="50">
        <v>1</v>
      </c>
      <c r="F53" s="49">
        <v>0</v>
      </c>
      <c r="G53" s="50">
        <v>2</v>
      </c>
      <c r="H53" s="49">
        <v>0</v>
      </c>
      <c r="I53" s="50">
        <v>0</v>
      </c>
      <c r="J53" s="49">
        <v>0</v>
      </c>
      <c r="K53" s="50">
        <v>0</v>
      </c>
      <c r="L53" s="49">
        <v>2</v>
      </c>
      <c r="M53" s="50">
        <v>2</v>
      </c>
      <c r="N53" s="29">
        <f t="shared" si="10"/>
        <v>0.8</v>
      </c>
      <c r="O53" s="73">
        <f t="shared" si="10"/>
        <v>1</v>
      </c>
    </row>
    <row r="54" spans="1:15" ht="11.25">
      <c r="A54" s="17"/>
      <c r="B54" s="9"/>
      <c r="C54" s="18" t="s">
        <v>22</v>
      </c>
      <c r="D54" s="54">
        <v>0</v>
      </c>
      <c r="E54" s="50">
        <v>0</v>
      </c>
      <c r="F54" s="49">
        <v>0</v>
      </c>
      <c r="G54" s="50">
        <v>0</v>
      </c>
      <c r="H54" s="49">
        <v>0</v>
      </c>
      <c r="I54" s="50">
        <v>0</v>
      </c>
      <c r="J54" s="49">
        <v>0</v>
      </c>
      <c r="K54" s="50">
        <v>0</v>
      </c>
      <c r="L54" s="49">
        <v>0</v>
      </c>
      <c r="M54" s="50">
        <v>0</v>
      </c>
      <c r="N54" s="29">
        <f t="shared" si="10"/>
        <v>0</v>
      </c>
      <c r="O54" s="73">
        <f t="shared" si="10"/>
        <v>0</v>
      </c>
    </row>
    <row r="55" spans="1:15" s="3" customFormat="1" ht="11.25">
      <c r="A55" s="17"/>
      <c r="B55" s="9"/>
      <c r="C55" s="10" t="s">
        <v>10</v>
      </c>
      <c r="D55" s="47">
        <f aca="true" t="shared" si="11" ref="D55:M55">SUM(D48:D54)</f>
        <v>5</v>
      </c>
      <c r="E55" s="48">
        <f t="shared" si="11"/>
        <v>1</v>
      </c>
      <c r="F55" s="47">
        <f t="shared" si="11"/>
        <v>0</v>
      </c>
      <c r="G55" s="48">
        <f t="shared" si="11"/>
        <v>2</v>
      </c>
      <c r="H55" s="47">
        <f t="shared" si="11"/>
        <v>0</v>
      </c>
      <c r="I55" s="48">
        <f t="shared" si="11"/>
        <v>0</v>
      </c>
      <c r="J55" s="47">
        <f t="shared" si="11"/>
        <v>1</v>
      </c>
      <c r="K55" s="48">
        <f t="shared" si="11"/>
        <v>0</v>
      </c>
      <c r="L55" s="47">
        <f t="shared" si="11"/>
        <v>2</v>
      </c>
      <c r="M55" s="48">
        <f t="shared" si="11"/>
        <v>2</v>
      </c>
      <c r="N55" s="30">
        <f t="shared" si="10"/>
        <v>1.6</v>
      </c>
      <c r="O55" s="74">
        <f t="shared" si="10"/>
        <v>1</v>
      </c>
    </row>
    <row r="56" spans="1:15" s="3" customFormat="1" ht="11.25">
      <c r="A56" s="17"/>
      <c r="B56" s="9"/>
      <c r="C56" s="10"/>
      <c r="D56" s="56"/>
      <c r="E56" s="48"/>
      <c r="F56" s="47"/>
      <c r="G56" s="48"/>
      <c r="H56" s="47"/>
      <c r="I56" s="48"/>
      <c r="J56" s="47"/>
      <c r="K56" s="48"/>
      <c r="L56" s="47"/>
      <c r="M56" s="48"/>
      <c r="N56" s="30"/>
      <c r="O56" s="74"/>
    </row>
    <row r="57" spans="1:15" s="3" customFormat="1" ht="11.25">
      <c r="A57" s="17" t="s">
        <v>102</v>
      </c>
      <c r="B57" s="9">
        <v>2008</v>
      </c>
      <c r="C57" s="18" t="s">
        <v>4</v>
      </c>
      <c r="D57" s="209"/>
      <c r="E57" s="210"/>
      <c r="F57" s="211"/>
      <c r="G57" s="210"/>
      <c r="H57" s="211"/>
      <c r="I57" s="210"/>
      <c r="J57" s="49">
        <v>0</v>
      </c>
      <c r="K57" s="50">
        <v>7</v>
      </c>
      <c r="L57" s="49">
        <v>0</v>
      </c>
      <c r="M57" s="50">
        <v>11</v>
      </c>
      <c r="N57" s="29" t="s">
        <v>213</v>
      </c>
      <c r="O57" s="73" t="s">
        <v>213</v>
      </c>
    </row>
    <row r="58" spans="1:15" s="3" customFormat="1" ht="11.25">
      <c r="A58" s="17"/>
      <c r="B58" s="9"/>
      <c r="C58" s="18" t="s">
        <v>5</v>
      </c>
      <c r="D58" s="209"/>
      <c r="E58" s="210"/>
      <c r="F58" s="211"/>
      <c r="G58" s="210"/>
      <c r="H58" s="211"/>
      <c r="I58" s="210"/>
      <c r="J58" s="49">
        <v>0</v>
      </c>
      <c r="K58" s="50">
        <v>2</v>
      </c>
      <c r="L58" s="49">
        <v>0</v>
      </c>
      <c r="M58" s="50">
        <v>0</v>
      </c>
      <c r="N58" s="29" t="s">
        <v>213</v>
      </c>
      <c r="O58" s="73" t="s">
        <v>213</v>
      </c>
    </row>
    <row r="59" spans="1:15" s="3" customFormat="1" ht="11.25">
      <c r="A59" s="17"/>
      <c r="B59" s="9"/>
      <c r="C59" s="18" t="s">
        <v>6</v>
      </c>
      <c r="D59" s="209"/>
      <c r="E59" s="210"/>
      <c r="F59" s="211"/>
      <c r="G59" s="210"/>
      <c r="H59" s="211"/>
      <c r="I59" s="210"/>
      <c r="J59" s="49">
        <v>0</v>
      </c>
      <c r="K59" s="50">
        <v>0</v>
      </c>
      <c r="L59" s="49">
        <v>0</v>
      </c>
      <c r="M59" s="50">
        <v>0</v>
      </c>
      <c r="N59" s="29" t="s">
        <v>213</v>
      </c>
      <c r="O59" s="73" t="s">
        <v>213</v>
      </c>
    </row>
    <row r="60" spans="1:15" s="3" customFormat="1" ht="11.25">
      <c r="A60" s="17"/>
      <c r="B60" s="9"/>
      <c r="C60" s="18" t="s">
        <v>7</v>
      </c>
      <c r="D60" s="209"/>
      <c r="E60" s="210"/>
      <c r="F60" s="211"/>
      <c r="G60" s="210"/>
      <c r="H60" s="211"/>
      <c r="I60" s="210"/>
      <c r="J60" s="49">
        <v>0</v>
      </c>
      <c r="K60" s="50">
        <v>0</v>
      </c>
      <c r="L60" s="49">
        <v>0</v>
      </c>
      <c r="M60" s="50">
        <v>0</v>
      </c>
      <c r="N60" s="29" t="s">
        <v>213</v>
      </c>
      <c r="O60" s="73" t="s">
        <v>213</v>
      </c>
    </row>
    <row r="61" spans="1:15" s="3" customFormat="1" ht="11.25">
      <c r="A61" s="17"/>
      <c r="B61" s="9"/>
      <c r="C61" s="18" t="s">
        <v>8</v>
      </c>
      <c r="D61" s="209"/>
      <c r="E61" s="210"/>
      <c r="F61" s="211"/>
      <c r="G61" s="210"/>
      <c r="H61" s="211"/>
      <c r="I61" s="210"/>
      <c r="J61" s="49">
        <v>0</v>
      </c>
      <c r="K61" s="50">
        <v>1</v>
      </c>
      <c r="L61" s="49">
        <v>0</v>
      </c>
      <c r="M61" s="50">
        <v>0</v>
      </c>
      <c r="N61" s="29" t="s">
        <v>213</v>
      </c>
      <c r="O61" s="73" t="s">
        <v>213</v>
      </c>
    </row>
    <row r="62" spans="1:15" s="3" customFormat="1" ht="11.25">
      <c r="A62" s="17"/>
      <c r="B62" s="9"/>
      <c r="C62" s="18" t="s">
        <v>9</v>
      </c>
      <c r="D62" s="209"/>
      <c r="E62" s="210"/>
      <c r="F62" s="211"/>
      <c r="G62" s="210"/>
      <c r="H62" s="211"/>
      <c r="I62" s="210"/>
      <c r="J62" s="49">
        <v>0</v>
      </c>
      <c r="K62" s="50">
        <v>0</v>
      </c>
      <c r="L62" s="49">
        <v>0</v>
      </c>
      <c r="M62" s="50">
        <v>0</v>
      </c>
      <c r="N62" s="29" t="s">
        <v>213</v>
      </c>
      <c r="O62" s="73" t="s">
        <v>213</v>
      </c>
    </row>
    <row r="63" spans="1:15" s="3" customFormat="1" ht="11.25">
      <c r="A63" s="17"/>
      <c r="B63" s="9"/>
      <c r="C63" s="18" t="s">
        <v>22</v>
      </c>
      <c r="D63" s="209"/>
      <c r="E63" s="210"/>
      <c r="F63" s="211"/>
      <c r="G63" s="210"/>
      <c r="H63" s="211"/>
      <c r="I63" s="210"/>
      <c r="J63" s="49">
        <v>0</v>
      </c>
      <c r="K63" s="50">
        <v>0</v>
      </c>
      <c r="L63" s="49">
        <v>0</v>
      </c>
      <c r="M63" s="50">
        <v>0</v>
      </c>
      <c r="N63" s="29" t="s">
        <v>213</v>
      </c>
      <c r="O63" s="73" t="s">
        <v>213</v>
      </c>
    </row>
    <row r="64" spans="1:15" s="3" customFormat="1" ht="11.25">
      <c r="A64" s="17"/>
      <c r="B64" s="9"/>
      <c r="C64" s="10" t="s">
        <v>10</v>
      </c>
      <c r="D64" s="209"/>
      <c r="E64" s="210"/>
      <c r="F64" s="211"/>
      <c r="G64" s="210"/>
      <c r="H64" s="211"/>
      <c r="I64" s="210"/>
      <c r="J64" s="48">
        <f>SUM(J57:J63)</f>
        <v>0</v>
      </c>
      <c r="K64" s="48">
        <f>SUM(K57:K63)</f>
        <v>10</v>
      </c>
      <c r="L64" s="48">
        <f>SUM(L57:L63)</f>
        <v>0</v>
      </c>
      <c r="M64" s="48">
        <f>SUM(M57:M63)</f>
        <v>11</v>
      </c>
      <c r="N64" s="30" t="s">
        <v>213</v>
      </c>
      <c r="O64" s="74" t="s">
        <v>213</v>
      </c>
    </row>
    <row r="65" spans="1:15" ht="11.25">
      <c r="A65" s="17"/>
      <c r="B65" s="9"/>
      <c r="C65" s="18"/>
      <c r="D65" s="54"/>
      <c r="E65" s="50"/>
      <c r="F65" s="49"/>
      <c r="G65" s="50"/>
      <c r="H65" s="49"/>
      <c r="I65" s="50"/>
      <c r="J65" s="49"/>
      <c r="K65" s="50"/>
      <c r="L65" s="49"/>
      <c r="M65" s="50"/>
      <c r="N65" s="29"/>
      <c r="O65" s="73"/>
    </row>
    <row r="66" spans="1:15" ht="15" customHeight="1">
      <c r="A66" s="17" t="s">
        <v>109</v>
      </c>
      <c r="B66" s="9">
        <v>1993</v>
      </c>
      <c r="C66" s="18" t="s">
        <v>4</v>
      </c>
      <c r="D66" s="54">
        <v>1</v>
      </c>
      <c r="E66" s="50">
        <v>0</v>
      </c>
      <c r="F66" s="49">
        <v>1</v>
      </c>
      <c r="G66" s="50">
        <v>0</v>
      </c>
      <c r="H66" s="49">
        <v>2</v>
      </c>
      <c r="I66" s="50">
        <v>0</v>
      </c>
      <c r="J66" s="49">
        <v>1</v>
      </c>
      <c r="K66" s="50">
        <v>0</v>
      </c>
      <c r="L66" s="49">
        <v>2</v>
      </c>
      <c r="M66" s="50">
        <v>1</v>
      </c>
      <c r="N66" s="29">
        <f aca="true" t="shared" si="12" ref="N66:O73">(D66+F66+H66+J66+L66)/5</f>
        <v>1.4</v>
      </c>
      <c r="O66" s="73">
        <f t="shared" si="12"/>
        <v>0.2</v>
      </c>
    </row>
    <row r="67" spans="1:15" ht="11.25">
      <c r="A67" s="17"/>
      <c r="B67" s="9"/>
      <c r="C67" s="18" t="s">
        <v>5</v>
      </c>
      <c r="D67" s="54">
        <v>0</v>
      </c>
      <c r="E67" s="50">
        <v>0</v>
      </c>
      <c r="F67" s="49">
        <v>0</v>
      </c>
      <c r="G67" s="50">
        <v>0</v>
      </c>
      <c r="H67" s="49">
        <v>0</v>
      </c>
      <c r="I67" s="50">
        <v>0</v>
      </c>
      <c r="J67" s="49">
        <v>0</v>
      </c>
      <c r="K67" s="50">
        <v>0</v>
      </c>
      <c r="L67" s="49">
        <v>0</v>
      </c>
      <c r="M67" s="50">
        <v>0</v>
      </c>
      <c r="N67" s="29">
        <f t="shared" si="12"/>
        <v>0</v>
      </c>
      <c r="O67" s="73">
        <f t="shared" si="12"/>
        <v>0</v>
      </c>
    </row>
    <row r="68" spans="1:15" ht="11.25">
      <c r="A68" s="17"/>
      <c r="B68" s="9"/>
      <c r="C68" s="18" t="s">
        <v>6</v>
      </c>
      <c r="D68" s="54">
        <v>0</v>
      </c>
      <c r="E68" s="50">
        <v>0</v>
      </c>
      <c r="F68" s="49">
        <v>0</v>
      </c>
      <c r="G68" s="50">
        <v>0</v>
      </c>
      <c r="H68" s="49">
        <v>0</v>
      </c>
      <c r="I68" s="50">
        <v>0</v>
      </c>
      <c r="J68" s="49">
        <v>0</v>
      </c>
      <c r="K68" s="50">
        <v>0</v>
      </c>
      <c r="L68" s="49">
        <v>0</v>
      </c>
      <c r="M68" s="50">
        <v>0</v>
      </c>
      <c r="N68" s="29">
        <f t="shared" si="12"/>
        <v>0</v>
      </c>
      <c r="O68" s="73">
        <f t="shared" si="12"/>
        <v>0</v>
      </c>
    </row>
    <row r="69" spans="1:15" ht="11.25">
      <c r="A69" s="17"/>
      <c r="B69" s="9"/>
      <c r="C69" s="18" t="s">
        <v>7</v>
      </c>
      <c r="D69" s="54">
        <v>0</v>
      </c>
      <c r="E69" s="50">
        <v>0</v>
      </c>
      <c r="F69" s="49">
        <v>0</v>
      </c>
      <c r="G69" s="50">
        <v>0</v>
      </c>
      <c r="H69" s="49">
        <v>0</v>
      </c>
      <c r="I69" s="50">
        <v>0</v>
      </c>
      <c r="J69" s="49">
        <v>0</v>
      </c>
      <c r="K69" s="50">
        <v>0</v>
      </c>
      <c r="L69" s="49">
        <v>0</v>
      </c>
      <c r="M69" s="50">
        <v>0</v>
      </c>
      <c r="N69" s="29">
        <f t="shared" si="12"/>
        <v>0</v>
      </c>
      <c r="O69" s="73">
        <f t="shared" si="12"/>
        <v>0</v>
      </c>
    </row>
    <row r="70" spans="1:15" ht="11.25">
      <c r="A70" s="17"/>
      <c r="B70" s="9"/>
      <c r="C70" s="18" t="s">
        <v>8</v>
      </c>
      <c r="D70" s="54">
        <v>0</v>
      </c>
      <c r="E70" s="50">
        <v>0</v>
      </c>
      <c r="F70" s="49">
        <v>0</v>
      </c>
      <c r="G70" s="50">
        <v>0</v>
      </c>
      <c r="H70" s="49">
        <v>0</v>
      </c>
      <c r="I70" s="50">
        <v>0</v>
      </c>
      <c r="J70" s="49">
        <v>0</v>
      </c>
      <c r="K70" s="50">
        <v>0</v>
      </c>
      <c r="L70" s="49">
        <v>0</v>
      </c>
      <c r="M70" s="50">
        <v>0</v>
      </c>
      <c r="N70" s="29">
        <f t="shared" si="12"/>
        <v>0</v>
      </c>
      <c r="O70" s="73">
        <f t="shared" si="12"/>
        <v>0</v>
      </c>
    </row>
    <row r="71" spans="1:15" ht="11.25">
      <c r="A71" s="17"/>
      <c r="B71" s="9"/>
      <c r="C71" s="18" t="s">
        <v>9</v>
      </c>
      <c r="D71" s="54">
        <v>0</v>
      </c>
      <c r="E71" s="50">
        <v>1</v>
      </c>
      <c r="F71" s="49">
        <v>2</v>
      </c>
      <c r="G71" s="50">
        <v>0</v>
      </c>
      <c r="H71" s="49">
        <v>1</v>
      </c>
      <c r="I71" s="50">
        <v>0</v>
      </c>
      <c r="J71" s="49">
        <v>1</v>
      </c>
      <c r="K71" s="50">
        <v>3</v>
      </c>
      <c r="L71" s="49">
        <v>0</v>
      </c>
      <c r="M71" s="50">
        <v>1</v>
      </c>
      <c r="N71" s="29">
        <f t="shared" si="12"/>
        <v>0.8</v>
      </c>
      <c r="O71" s="73">
        <f t="shared" si="12"/>
        <v>1</v>
      </c>
    </row>
    <row r="72" spans="1:15" ht="11.25">
      <c r="A72" s="17"/>
      <c r="B72" s="9"/>
      <c r="C72" s="18" t="s">
        <v>22</v>
      </c>
      <c r="D72" s="54">
        <v>0</v>
      </c>
      <c r="E72" s="50">
        <v>0</v>
      </c>
      <c r="F72" s="49">
        <v>0</v>
      </c>
      <c r="G72" s="50">
        <v>0</v>
      </c>
      <c r="H72" s="49">
        <v>0</v>
      </c>
      <c r="I72" s="50">
        <v>0</v>
      </c>
      <c r="J72" s="49">
        <v>0</v>
      </c>
      <c r="K72" s="50">
        <v>0</v>
      </c>
      <c r="L72" s="49">
        <v>0</v>
      </c>
      <c r="M72" s="50">
        <v>0</v>
      </c>
      <c r="N72" s="29">
        <f t="shared" si="12"/>
        <v>0</v>
      </c>
      <c r="O72" s="73">
        <f t="shared" si="12"/>
        <v>0</v>
      </c>
    </row>
    <row r="73" spans="1:15" s="3" customFormat="1" ht="11.25">
      <c r="A73" s="17"/>
      <c r="B73" s="9"/>
      <c r="C73" s="10" t="s">
        <v>10</v>
      </c>
      <c r="D73" s="47">
        <f aca="true" t="shared" si="13" ref="D73:M73">SUM(D66:D72)</f>
        <v>1</v>
      </c>
      <c r="E73" s="48">
        <f t="shared" si="13"/>
        <v>1</v>
      </c>
      <c r="F73" s="47">
        <f t="shared" si="13"/>
        <v>3</v>
      </c>
      <c r="G73" s="48">
        <f t="shared" si="13"/>
        <v>0</v>
      </c>
      <c r="H73" s="47">
        <f t="shared" si="13"/>
        <v>3</v>
      </c>
      <c r="I73" s="48">
        <f t="shared" si="13"/>
        <v>0</v>
      </c>
      <c r="J73" s="47">
        <f t="shared" si="13"/>
        <v>2</v>
      </c>
      <c r="K73" s="48">
        <f t="shared" si="13"/>
        <v>3</v>
      </c>
      <c r="L73" s="47">
        <f t="shared" si="13"/>
        <v>2</v>
      </c>
      <c r="M73" s="48">
        <f t="shared" si="13"/>
        <v>2</v>
      </c>
      <c r="N73" s="30">
        <f t="shared" si="12"/>
        <v>2.2</v>
      </c>
      <c r="O73" s="74">
        <f t="shared" si="12"/>
        <v>1.2</v>
      </c>
    </row>
    <row r="74" spans="1:15" ht="11.25">
      <c r="A74" s="17"/>
      <c r="B74" s="9"/>
      <c r="C74" s="10"/>
      <c r="D74" s="56"/>
      <c r="E74" s="48"/>
      <c r="F74" s="47"/>
      <c r="G74" s="48"/>
      <c r="H74" s="47"/>
      <c r="I74" s="48"/>
      <c r="J74" s="47"/>
      <c r="K74" s="48"/>
      <c r="L74" s="47"/>
      <c r="M74" s="48"/>
      <c r="N74" s="29"/>
      <c r="O74" s="73"/>
    </row>
    <row r="75" spans="1:15" ht="22.5">
      <c r="A75" s="17" t="s">
        <v>225</v>
      </c>
      <c r="B75" s="9">
        <v>2001</v>
      </c>
      <c r="C75" s="18" t="s">
        <v>4</v>
      </c>
      <c r="D75" s="54">
        <v>0</v>
      </c>
      <c r="E75" s="50">
        <v>0</v>
      </c>
      <c r="F75" s="49">
        <v>1</v>
      </c>
      <c r="G75" s="50">
        <v>0</v>
      </c>
      <c r="H75" s="49">
        <v>1</v>
      </c>
      <c r="I75" s="50">
        <v>0</v>
      </c>
      <c r="J75" s="49">
        <v>0</v>
      </c>
      <c r="K75" s="50">
        <v>1</v>
      </c>
      <c r="L75" s="49">
        <v>1</v>
      </c>
      <c r="M75" s="50">
        <v>0</v>
      </c>
      <c r="N75" s="29">
        <f aca="true" t="shared" si="14" ref="N75:O82">(D75+F75+H75+J75+L75)/5</f>
        <v>0.6</v>
      </c>
      <c r="O75" s="73">
        <f t="shared" si="14"/>
        <v>0.2</v>
      </c>
    </row>
    <row r="76" spans="1:15" ht="11.25">
      <c r="A76" s="8"/>
      <c r="B76" s="9"/>
      <c r="C76" s="18" t="s">
        <v>5</v>
      </c>
      <c r="D76" s="54">
        <v>0</v>
      </c>
      <c r="E76" s="50">
        <v>0</v>
      </c>
      <c r="F76" s="49">
        <v>0</v>
      </c>
      <c r="G76" s="50">
        <v>0</v>
      </c>
      <c r="H76" s="49">
        <v>0</v>
      </c>
      <c r="I76" s="50">
        <v>0</v>
      </c>
      <c r="J76" s="49">
        <v>0</v>
      </c>
      <c r="K76" s="50">
        <v>0</v>
      </c>
      <c r="L76" s="49">
        <v>0</v>
      </c>
      <c r="M76" s="50">
        <v>0</v>
      </c>
      <c r="N76" s="29">
        <f t="shared" si="14"/>
        <v>0</v>
      </c>
      <c r="O76" s="73">
        <f t="shared" si="14"/>
        <v>0</v>
      </c>
    </row>
    <row r="77" spans="1:15" ht="11.25">
      <c r="A77" s="8"/>
      <c r="B77" s="9"/>
      <c r="C77" s="18" t="s">
        <v>6</v>
      </c>
      <c r="D77" s="54">
        <v>0</v>
      </c>
      <c r="E77" s="50">
        <v>0</v>
      </c>
      <c r="F77" s="49">
        <v>0</v>
      </c>
      <c r="G77" s="50">
        <v>0</v>
      </c>
      <c r="H77" s="49">
        <v>0</v>
      </c>
      <c r="I77" s="50">
        <v>0</v>
      </c>
      <c r="J77" s="49">
        <v>0</v>
      </c>
      <c r="K77" s="50">
        <v>0</v>
      </c>
      <c r="L77" s="49">
        <v>0</v>
      </c>
      <c r="M77" s="50">
        <v>0</v>
      </c>
      <c r="N77" s="29">
        <f t="shared" si="14"/>
        <v>0</v>
      </c>
      <c r="O77" s="73">
        <f t="shared" si="14"/>
        <v>0</v>
      </c>
    </row>
    <row r="78" spans="1:15" ht="11.25">
      <c r="A78" s="8"/>
      <c r="B78" s="9"/>
      <c r="C78" s="18" t="s">
        <v>7</v>
      </c>
      <c r="D78" s="54">
        <v>0</v>
      </c>
      <c r="E78" s="50">
        <v>0</v>
      </c>
      <c r="F78" s="49">
        <v>0</v>
      </c>
      <c r="G78" s="50">
        <v>0</v>
      </c>
      <c r="H78" s="49">
        <v>0</v>
      </c>
      <c r="I78" s="50">
        <v>0</v>
      </c>
      <c r="J78" s="49">
        <v>0</v>
      </c>
      <c r="K78" s="50">
        <v>0</v>
      </c>
      <c r="L78" s="49">
        <v>0</v>
      </c>
      <c r="M78" s="50">
        <v>0</v>
      </c>
      <c r="N78" s="29">
        <f t="shared" si="14"/>
        <v>0</v>
      </c>
      <c r="O78" s="73">
        <f t="shared" si="14"/>
        <v>0</v>
      </c>
    </row>
    <row r="79" spans="1:15" ht="11.25">
      <c r="A79" s="8"/>
      <c r="B79" s="9"/>
      <c r="C79" s="18" t="s">
        <v>8</v>
      </c>
      <c r="D79" s="54">
        <v>0</v>
      </c>
      <c r="E79" s="50">
        <v>0</v>
      </c>
      <c r="F79" s="49">
        <v>0</v>
      </c>
      <c r="G79" s="50">
        <v>0</v>
      </c>
      <c r="H79" s="49">
        <v>0</v>
      </c>
      <c r="I79" s="50">
        <v>0</v>
      </c>
      <c r="J79" s="49">
        <v>0</v>
      </c>
      <c r="K79" s="50">
        <v>0</v>
      </c>
      <c r="L79" s="49">
        <v>0</v>
      </c>
      <c r="M79" s="50">
        <v>0</v>
      </c>
      <c r="N79" s="29">
        <f t="shared" si="14"/>
        <v>0</v>
      </c>
      <c r="O79" s="73">
        <f t="shared" si="14"/>
        <v>0</v>
      </c>
    </row>
    <row r="80" spans="1:15" ht="11.25">
      <c r="A80" s="8"/>
      <c r="B80" s="9"/>
      <c r="C80" s="18" t="s">
        <v>9</v>
      </c>
      <c r="D80" s="54">
        <v>1</v>
      </c>
      <c r="E80" s="50">
        <v>1</v>
      </c>
      <c r="F80" s="49">
        <v>0</v>
      </c>
      <c r="G80" s="50">
        <v>0</v>
      </c>
      <c r="H80" s="49">
        <v>0</v>
      </c>
      <c r="I80" s="50">
        <v>1</v>
      </c>
      <c r="J80" s="49">
        <v>0</v>
      </c>
      <c r="K80" s="50">
        <v>1</v>
      </c>
      <c r="L80" s="49">
        <v>1</v>
      </c>
      <c r="M80" s="50">
        <v>0</v>
      </c>
      <c r="N80" s="29">
        <f t="shared" si="14"/>
        <v>0.4</v>
      </c>
      <c r="O80" s="73">
        <f t="shared" si="14"/>
        <v>0.6</v>
      </c>
    </row>
    <row r="81" spans="1:15" ht="11.25">
      <c r="A81" s="8"/>
      <c r="B81" s="9"/>
      <c r="C81" s="18" t="s">
        <v>22</v>
      </c>
      <c r="D81" s="54">
        <v>0</v>
      </c>
      <c r="E81" s="50">
        <v>1</v>
      </c>
      <c r="F81" s="49">
        <v>0</v>
      </c>
      <c r="G81" s="50">
        <v>0</v>
      </c>
      <c r="H81" s="49">
        <v>0</v>
      </c>
      <c r="I81" s="50">
        <v>0</v>
      </c>
      <c r="J81" s="49">
        <v>0</v>
      </c>
      <c r="K81" s="50">
        <v>0</v>
      </c>
      <c r="L81" s="49">
        <v>0</v>
      </c>
      <c r="M81" s="50">
        <v>0</v>
      </c>
      <c r="N81" s="29">
        <f t="shared" si="14"/>
        <v>0</v>
      </c>
      <c r="O81" s="73">
        <f t="shared" si="14"/>
        <v>0.2</v>
      </c>
    </row>
    <row r="82" spans="1:15" s="3" customFormat="1" ht="11.25">
      <c r="A82" s="8"/>
      <c r="B82" s="9"/>
      <c r="C82" s="10" t="s">
        <v>10</v>
      </c>
      <c r="D82" s="47">
        <f aca="true" t="shared" si="15" ref="D82:M82">SUM(D75:D81)</f>
        <v>1</v>
      </c>
      <c r="E82" s="48">
        <f t="shared" si="15"/>
        <v>2</v>
      </c>
      <c r="F82" s="47">
        <f t="shared" si="15"/>
        <v>1</v>
      </c>
      <c r="G82" s="48">
        <f t="shared" si="15"/>
        <v>0</v>
      </c>
      <c r="H82" s="47">
        <f t="shared" si="15"/>
        <v>1</v>
      </c>
      <c r="I82" s="48">
        <f t="shared" si="15"/>
        <v>1</v>
      </c>
      <c r="J82" s="47">
        <f t="shared" si="15"/>
        <v>0</v>
      </c>
      <c r="K82" s="48">
        <f t="shared" si="15"/>
        <v>2</v>
      </c>
      <c r="L82" s="47">
        <f t="shared" si="15"/>
        <v>2</v>
      </c>
      <c r="M82" s="48">
        <f t="shared" si="15"/>
        <v>0</v>
      </c>
      <c r="N82" s="30">
        <f t="shared" si="14"/>
        <v>1</v>
      </c>
      <c r="O82" s="74">
        <f t="shared" si="14"/>
        <v>1</v>
      </c>
    </row>
    <row r="83" spans="1:15" s="3" customFormat="1" ht="11.25">
      <c r="A83" s="8"/>
      <c r="B83" s="9"/>
      <c r="C83" s="10"/>
      <c r="D83" s="47"/>
      <c r="E83" s="48"/>
      <c r="F83" s="47"/>
      <c r="G83" s="48"/>
      <c r="H83" s="47"/>
      <c r="I83" s="48"/>
      <c r="J83" s="47"/>
      <c r="K83" s="48"/>
      <c r="L83" s="47"/>
      <c r="M83" s="48"/>
      <c r="N83" s="29"/>
      <c r="O83" s="73"/>
    </row>
    <row r="84" spans="1:15" ht="11.25">
      <c r="A84" s="17" t="s">
        <v>137</v>
      </c>
      <c r="B84" s="9">
        <v>1981</v>
      </c>
      <c r="C84" s="18" t="s">
        <v>4</v>
      </c>
      <c r="D84" s="54">
        <v>0</v>
      </c>
      <c r="E84" s="50">
        <v>0</v>
      </c>
      <c r="F84" s="49">
        <v>2</v>
      </c>
      <c r="G84" s="50">
        <v>1</v>
      </c>
      <c r="H84" s="49">
        <v>1</v>
      </c>
      <c r="I84" s="50">
        <v>3</v>
      </c>
      <c r="J84" s="49">
        <v>0</v>
      </c>
      <c r="K84" s="50">
        <v>0</v>
      </c>
      <c r="L84" s="49">
        <v>2</v>
      </c>
      <c r="M84" s="50">
        <v>0</v>
      </c>
      <c r="N84" s="29">
        <f aca="true" t="shared" si="16" ref="N84:O91">(D84+F84+H84+J84+L84)/5</f>
        <v>1</v>
      </c>
      <c r="O84" s="73">
        <f t="shared" si="16"/>
        <v>0.8</v>
      </c>
    </row>
    <row r="85" spans="1:15" ht="11.25">
      <c r="A85" s="17"/>
      <c r="B85" s="9"/>
      <c r="C85" s="18" t="s">
        <v>5</v>
      </c>
      <c r="D85" s="54">
        <v>0</v>
      </c>
      <c r="E85" s="50">
        <v>0</v>
      </c>
      <c r="F85" s="49">
        <v>0</v>
      </c>
      <c r="G85" s="50">
        <v>0</v>
      </c>
      <c r="H85" s="49">
        <v>0</v>
      </c>
      <c r="I85" s="50">
        <v>0</v>
      </c>
      <c r="J85" s="49">
        <v>0</v>
      </c>
      <c r="K85" s="50">
        <v>0</v>
      </c>
      <c r="L85" s="49">
        <v>0</v>
      </c>
      <c r="M85" s="50">
        <v>0</v>
      </c>
      <c r="N85" s="29">
        <f t="shared" si="16"/>
        <v>0</v>
      </c>
      <c r="O85" s="73">
        <f t="shared" si="16"/>
        <v>0</v>
      </c>
    </row>
    <row r="86" spans="1:15" ht="11.25">
      <c r="A86" s="17"/>
      <c r="B86" s="9"/>
      <c r="C86" s="18" t="s">
        <v>6</v>
      </c>
      <c r="D86" s="54">
        <v>1</v>
      </c>
      <c r="E86" s="50">
        <v>0</v>
      </c>
      <c r="F86" s="49">
        <v>0</v>
      </c>
      <c r="G86" s="50">
        <v>0</v>
      </c>
      <c r="H86" s="49">
        <v>0</v>
      </c>
      <c r="I86" s="50">
        <v>0</v>
      </c>
      <c r="J86" s="49">
        <v>0</v>
      </c>
      <c r="K86" s="50">
        <v>0</v>
      </c>
      <c r="L86" s="49">
        <v>0</v>
      </c>
      <c r="M86" s="50">
        <v>0</v>
      </c>
      <c r="N86" s="29">
        <f t="shared" si="16"/>
        <v>0.2</v>
      </c>
      <c r="O86" s="73">
        <f t="shared" si="16"/>
        <v>0</v>
      </c>
    </row>
    <row r="87" spans="1:15" ht="11.25">
      <c r="A87" s="17"/>
      <c r="B87" s="9"/>
      <c r="C87" s="18" t="s">
        <v>7</v>
      </c>
      <c r="D87" s="54">
        <v>0</v>
      </c>
      <c r="E87" s="50">
        <v>0</v>
      </c>
      <c r="F87" s="49">
        <v>1</v>
      </c>
      <c r="G87" s="50">
        <v>0</v>
      </c>
      <c r="H87" s="49">
        <v>0</v>
      </c>
      <c r="I87" s="50">
        <v>0</v>
      </c>
      <c r="J87" s="49">
        <v>1</v>
      </c>
      <c r="K87" s="50">
        <v>0</v>
      </c>
      <c r="L87" s="49">
        <v>0</v>
      </c>
      <c r="M87" s="50">
        <v>0</v>
      </c>
      <c r="N87" s="29">
        <f t="shared" si="16"/>
        <v>0.4</v>
      </c>
      <c r="O87" s="73">
        <f t="shared" si="16"/>
        <v>0</v>
      </c>
    </row>
    <row r="88" spans="1:15" ht="11.25">
      <c r="A88" s="17"/>
      <c r="B88" s="9"/>
      <c r="C88" s="18" t="s">
        <v>8</v>
      </c>
      <c r="D88" s="54">
        <v>0</v>
      </c>
      <c r="E88" s="50">
        <v>0</v>
      </c>
      <c r="F88" s="49">
        <v>0</v>
      </c>
      <c r="G88" s="50">
        <v>0</v>
      </c>
      <c r="H88" s="49">
        <v>0</v>
      </c>
      <c r="I88" s="50">
        <v>0</v>
      </c>
      <c r="J88" s="49">
        <v>0</v>
      </c>
      <c r="K88" s="50">
        <v>0</v>
      </c>
      <c r="L88" s="49">
        <v>0</v>
      </c>
      <c r="M88" s="50">
        <v>0</v>
      </c>
      <c r="N88" s="29">
        <f t="shared" si="16"/>
        <v>0</v>
      </c>
      <c r="O88" s="73">
        <f t="shared" si="16"/>
        <v>0</v>
      </c>
    </row>
    <row r="89" spans="1:15" ht="11.25">
      <c r="A89" s="17"/>
      <c r="B89" s="9"/>
      <c r="C89" s="18" t="s">
        <v>9</v>
      </c>
      <c r="D89" s="54">
        <v>2</v>
      </c>
      <c r="E89" s="50">
        <v>0</v>
      </c>
      <c r="F89" s="49">
        <v>0</v>
      </c>
      <c r="G89" s="50">
        <v>1</v>
      </c>
      <c r="H89" s="49">
        <v>1</v>
      </c>
      <c r="I89" s="50">
        <v>0</v>
      </c>
      <c r="J89" s="49">
        <v>1</v>
      </c>
      <c r="K89" s="50">
        <v>0</v>
      </c>
      <c r="L89" s="49">
        <v>0</v>
      </c>
      <c r="M89" s="50">
        <v>0</v>
      </c>
      <c r="N89" s="29">
        <f t="shared" si="16"/>
        <v>0.8</v>
      </c>
      <c r="O89" s="73">
        <f t="shared" si="16"/>
        <v>0.2</v>
      </c>
    </row>
    <row r="90" spans="1:15" ht="11.25">
      <c r="A90" s="17"/>
      <c r="B90" s="9"/>
      <c r="C90" s="18" t="s">
        <v>22</v>
      </c>
      <c r="D90" s="54">
        <v>0</v>
      </c>
      <c r="E90" s="50">
        <v>0</v>
      </c>
      <c r="F90" s="49">
        <v>0</v>
      </c>
      <c r="G90" s="50">
        <v>0</v>
      </c>
      <c r="H90" s="49">
        <v>0</v>
      </c>
      <c r="I90" s="50">
        <v>1</v>
      </c>
      <c r="J90" s="49">
        <v>0</v>
      </c>
      <c r="K90" s="50">
        <v>0</v>
      </c>
      <c r="L90" s="49">
        <v>0</v>
      </c>
      <c r="M90" s="50">
        <v>0</v>
      </c>
      <c r="N90" s="29">
        <f t="shared" si="16"/>
        <v>0</v>
      </c>
      <c r="O90" s="73">
        <f t="shared" si="16"/>
        <v>0.2</v>
      </c>
    </row>
    <row r="91" spans="1:15" s="3" customFormat="1" ht="11.25">
      <c r="A91" s="8"/>
      <c r="B91" s="9"/>
      <c r="C91" s="10" t="s">
        <v>10</v>
      </c>
      <c r="D91" s="47">
        <f aca="true" t="shared" si="17" ref="D91:M91">SUM(D84:D90)</f>
        <v>3</v>
      </c>
      <c r="E91" s="48">
        <f t="shared" si="17"/>
        <v>0</v>
      </c>
      <c r="F91" s="47">
        <f t="shared" si="17"/>
        <v>3</v>
      </c>
      <c r="G91" s="48">
        <f t="shared" si="17"/>
        <v>2</v>
      </c>
      <c r="H91" s="47">
        <f t="shared" si="17"/>
        <v>2</v>
      </c>
      <c r="I91" s="48">
        <f t="shared" si="17"/>
        <v>4</v>
      </c>
      <c r="J91" s="47">
        <f t="shared" si="17"/>
        <v>2</v>
      </c>
      <c r="K91" s="48">
        <f t="shared" si="17"/>
        <v>0</v>
      </c>
      <c r="L91" s="47">
        <f t="shared" si="17"/>
        <v>2</v>
      </c>
      <c r="M91" s="48">
        <f t="shared" si="17"/>
        <v>0</v>
      </c>
      <c r="N91" s="30">
        <f t="shared" si="16"/>
        <v>2.4</v>
      </c>
      <c r="O91" s="74">
        <f t="shared" si="16"/>
        <v>1.2</v>
      </c>
    </row>
    <row r="92" spans="1:15" ht="11.25">
      <c r="A92" s="8"/>
      <c r="B92" s="9"/>
      <c r="C92" s="18"/>
      <c r="D92" s="54"/>
      <c r="E92" s="50"/>
      <c r="F92" s="49"/>
      <c r="G92" s="50"/>
      <c r="H92" s="49"/>
      <c r="I92" s="50"/>
      <c r="J92" s="49"/>
      <c r="K92" s="50"/>
      <c r="L92" s="49"/>
      <c r="M92" s="50"/>
      <c r="N92" s="29"/>
      <c r="O92" s="73"/>
    </row>
    <row r="93" spans="1:15" ht="13.5" customHeight="1">
      <c r="A93" s="17" t="s">
        <v>103</v>
      </c>
      <c r="B93" s="9">
        <v>1988</v>
      </c>
      <c r="C93" s="18" t="s">
        <v>4</v>
      </c>
      <c r="D93" s="54">
        <v>0</v>
      </c>
      <c r="E93" s="50">
        <v>0</v>
      </c>
      <c r="F93" s="49">
        <v>1</v>
      </c>
      <c r="G93" s="50">
        <v>2</v>
      </c>
      <c r="H93" s="49">
        <v>0</v>
      </c>
      <c r="I93" s="50">
        <v>1</v>
      </c>
      <c r="J93" s="49">
        <v>1</v>
      </c>
      <c r="K93" s="50">
        <v>0</v>
      </c>
      <c r="L93" s="49">
        <v>1</v>
      </c>
      <c r="M93" s="50">
        <v>0</v>
      </c>
      <c r="N93" s="29">
        <f aca="true" t="shared" si="18" ref="N93:O100">(D93+F93+H93+J93+L93)/5</f>
        <v>0.6</v>
      </c>
      <c r="O93" s="73">
        <f t="shared" si="18"/>
        <v>0.6</v>
      </c>
    </row>
    <row r="94" spans="1:15" ht="11.25">
      <c r="A94" s="17"/>
      <c r="B94" s="9"/>
      <c r="C94" s="18" t="s">
        <v>5</v>
      </c>
      <c r="D94" s="54">
        <v>0</v>
      </c>
      <c r="E94" s="50">
        <v>0</v>
      </c>
      <c r="F94" s="49">
        <v>0</v>
      </c>
      <c r="G94" s="50">
        <v>0</v>
      </c>
      <c r="H94" s="49">
        <v>0</v>
      </c>
      <c r="I94" s="50">
        <v>0</v>
      </c>
      <c r="J94" s="49">
        <v>0</v>
      </c>
      <c r="K94" s="50">
        <v>0</v>
      </c>
      <c r="L94" s="49">
        <v>0</v>
      </c>
      <c r="M94" s="50">
        <v>0</v>
      </c>
      <c r="N94" s="29">
        <f t="shared" si="18"/>
        <v>0</v>
      </c>
      <c r="O94" s="73">
        <f t="shared" si="18"/>
        <v>0</v>
      </c>
    </row>
    <row r="95" spans="1:15" ht="11.25">
      <c r="A95" s="17"/>
      <c r="B95" s="9"/>
      <c r="C95" s="18" t="s">
        <v>6</v>
      </c>
      <c r="D95" s="54">
        <v>0</v>
      </c>
      <c r="E95" s="50">
        <v>0</v>
      </c>
      <c r="F95" s="49">
        <v>0</v>
      </c>
      <c r="G95" s="50">
        <v>0</v>
      </c>
      <c r="H95" s="49">
        <v>0</v>
      </c>
      <c r="I95" s="50">
        <v>0</v>
      </c>
      <c r="J95" s="49">
        <v>0</v>
      </c>
      <c r="K95" s="50">
        <v>0</v>
      </c>
      <c r="L95" s="49">
        <v>0</v>
      </c>
      <c r="M95" s="50">
        <v>0</v>
      </c>
      <c r="N95" s="29">
        <f t="shared" si="18"/>
        <v>0</v>
      </c>
      <c r="O95" s="73">
        <f t="shared" si="18"/>
        <v>0</v>
      </c>
    </row>
    <row r="96" spans="1:15" ht="11.25">
      <c r="A96" s="17"/>
      <c r="B96" s="9"/>
      <c r="C96" s="18" t="s">
        <v>7</v>
      </c>
      <c r="D96" s="54">
        <v>0</v>
      </c>
      <c r="E96" s="50">
        <v>0</v>
      </c>
      <c r="F96" s="49">
        <v>0</v>
      </c>
      <c r="G96" s="50">
        <v>0</v>
      </c>
      <c r="H96" s="49">
        <v>0</v>
      </c>
      <c r="I96" s="50">
        <v>0</v>
      </c>
      <c r="J96" s="49">
        <v>0</v>
      </c>
      <c r="K96" s="50">
        <v>0</v>
      </c>
      <c r="L96" s="49">
        <v>0</v>
      </c>
      <c r="M96" s="50">
        <v>0</v>
      </c>
      <c r="N96" s="29">
        <f t="shared" si="18"/>
        <v>0</v>
      </c>
      <c r="O96" s="73">
        <f t="shared" si="18"/>
        <v>0</v>
      </c>
    </row>
    <row r="97" spans="1:15" ht="11.25">
      <c r="A97" s="17"/>
      <c r="B97" s="9"/>
      <c r="C97" s="18" t="s">
        <v>8</v>
      </c>
      <c r="D97" s="54">
        <v>0</v>
      </c>
      <c r="E97" s="50">
        <v>0</v>
      </c>
      <c r="F97" s="49">
        <v>0</v>
      </c>
      <c r="G97" s="50">
        <v>0</v>
      </c>
      <c r="H97" s="49">
        <v>1</v>
      </c>
      <c r="I97" s="50">
        <v>0</v>
      </c>
      <c r="J97" s="49">
        <v>0</v>
      </c>
      <c r="K97" s="50">
        <v>0</v>
      </c>
      <c r="L97" s="49">
        <v>0</v>
      </c>
      <c r="M97" s="50">
        <v>0</v>
      </c>
      <c r="N97" s="29">
        <f t="shared" si="18"/>
        <v>0.2</v>
      </c>
      <c r="O97" s="73">
        <f t="shared" si="18"/>
        <v>0</v>
      </c>
    </row>
    <row r="98" spans="1:15" ht="11.25">
      <c r="A98" s="17"/>
      <c r="B98" s="9"/>
      <c r="C98" s="18" t="s">
        <v>9</v>
      </c>
      <c r="D98" s="54">
        <v>0</v>
      </c>
      <c r="E98" s="50">
        <v>0</v>
      </c>
      <c r="F98" s="49">
        <v>0</v>
      </c>
      <c r="G98" s="50">
        <v>0</v>
      </c>
      <c r="H98" s="49">
        <v>0</v>
      </c>
      <c r="I98" s="50">
        <v>0</v>
      </c>
      <c r="J98" s="49">
        <v>0</v>
      </c>
      <c r="K98" s="50">
        <v>0</v>
      </c>
      <c r="L98" s="49">
        <v>0</v>
      </c>
      <c r="M98" s="50">
        <v>0</v>
      </c>
      <c r="N98" s="29">
        <f t="shared" si="18"/>
        <v>0</v>
      </c>
      <c r="O98" s="73">
        <f t="shared" si="18"/>
        <v>0</v>
      </c>
    </row>
    <row r="99" spans="1:15" ht="11.25">
      <c r="A99" s="17"/>
      <c r="B99" s="9"/>
      <c r="C99" s="18" t="s">
        <v>22</v>
      </c>
      <c r="D99" s="54">
        <v>0</v>
      </c>
      <c r="E99" s="50">
        <v>0</v>
      </c>
      <c r="F99" s="49">
        <v>0</v>
      </c>
      <c r="G99" s="50">
        <v>0</v>
      </c>
      <c r="H99" s="49">
        <v>0</v>
      </c>
      <c r="I99" s="50">
        <v>0</v>
      </c>
      <c r="J99" s="49">
        <v>0</v>
      </c>
      <c r="K99" s="50">
        <v>0</v>
      </c>
      <c r="L99" s="49">
        <v>0</v>
      </c>
      <c r="M99" s="50">
        <v>0</v>
      </c>
      <c r="N99" s="29">
        <f t="shared" si="18"/>
        <v>0</v>
      </c>
      <c r="O99" s="73">
        <f t="shared" si="18"/>
        <v>0</v>
      </c>
    </row>
    <row r="100" spans="1:15" s="3" customFormat="1" ht="11.25">
      <c r="A100" s="17"/>
      <c r="B100" s="9"/>
      <c r="C100" s="10" t="s">
        <v>10</v>
      </c>
      <c r="D100" s="47">
        <f aca="true" t="shared" si="19" ref="D100:M100">SUM(D93:D99)</f>
        <v>0</v>
      </c>
      <c r="E100" s="48">
        <f t="shared" si="19"/>
        <v>0</v>
      </c>
      <c r="F100" s="47">
        <f t="shared" si="19"/>
        <v>1</v>
      </c>
      <c r="G100" s="48">
        <f t="shared" si="19"/>
        <v>2</v>
      </c>
      <c r="H100" s="47">
        <f t="shared" si="19"/>
        <v>1</v>
      </c>
      <c r="I100" s="48">
        <f t="shared" si="19"/>
        <v>1</v>
      </c>
      <c r="J100" s="47">
        <f t="shared" si="19"/>
        <v>1</v>
      </c>
      <c r="K100" s="48">
        <f t="shared" si="19"/>
        <v>0</v>
      </c>
      <c r="L100" s="47">
        <f t="shared" si="19"/>
        <v>1</v>
      </c>
      <c r="M100" s="48">
        <f t="shared" si="19"/>
        <v>0</v>
      </c>
      <c r="N100" s="30">
        <f t="shared" si="18"/>
        <v>0.8</v>
      </c>
      <c r="O100" s="74">
        <f t="shared" si="18"/>
        <v>0.6</v>
      </c>
    </row>
    <row r="101" spans="1:15" ht="11.25">
      <c r="A101" s="17"/>
      <c r="B101" s="9"/>
      <c r="C101" s="18"/>
      <c r="D101" s="54"/>
      <c r="E101" s="50"/>
      <c r="F101" s="49"/>
      <c r="G101" s="50"/>
      <c r="H101" s="49"/>
      <c r="I101" s="50"/>
      <c r="J101" s="49"/>
      <c r="K101" s="50"/>
      <c r="L101" s="49"/>
      <c r="M101" s="50"/>
      <c r="N101" s="29"/>
      <c r="O101" s="73"/>
    </row>
    <row r="102" spans="1:15" ht="11.25">
      <c r="A102" s="17" t="s">
        <v>155</v>
      </c>
      <c r="B102" s="9">
        <v>1988</v>
      </c>
      <c r="C102" s="18" t="s">
        <v>4</v>
      </c>
      <c r="D102" s="54">
        <v>0</v>
      </c>
      <c r="E102" s="50">
        <v>0</v>
      </c>
      <c r="F102" s="49">
        <v>0</v>
      </c>
      <c r="G102" s="50">
        <v>0</v>
      </c>
      <c r="H102" s="49">
        <v>0</v>
      </c>
      <c r="I102" s="50">
        <v>0</v>
      </c>
      <c r="J102" s="49">
        <v>0</v>
      </c>
      <c r="K102" s="50">
        <v>0</v>
      </c>
      <c r="L102" s="49">
        <v>0</v>
      </c>
      <c r="M102" s="50">
        <v>0</v>
      </c>
      <c r="N102" s="29">
        <f aca="true" t="shared" si="20" ref="N102:O109">(D102+F102+H102+J102+L102)/5</f>
        <v>0</v>
      </c>
      <c r="O102" s="73">
        <f t="shared" si="20"/>
        <v>0</v>
      </c>
    </row>
    <row r="103" spans="1:15" ht="11.25">
      <c r="A103" s="8"/>
      <c r="B103" s="9"/>
      <c r="C103" s="18" t="s">
        <v>5</v>
      </c>
      <c r="D103" s="54">
        <v>0</v>
      </c>
      <c r="E103" s="50">
        <v>0</v>
      </c>
      <c r="F103" s="49">
        <v>0</v>
      </c>
      <c r="G103" s="50">
        <v>0</v>
      </c>
      <c r="H103" s="49">
        <v>0</v>
      </c>
      <c r="I103" s="50">
        <v>0</v>
      </c>
      <c r="J103" s="49">
        <v>0</v>
      </c>
      <c r="K103" s="50">
        <v>0</v>
      </c>
      <c r="L103" s="49">
        <v>0</v>
      </c>
      <c r="M103" s="50">
        <v>0</v>
      </c>
      <c r="N103" s="29">
        <f t="shared" si="20"/>
        <v>0</v>
      </c>
      <c r="O103" s="73">
        <f t="shared" si="20"/>
        <v>0</v>
      </c>
    </row>
    <row r="104" spans="1:15" ht="11.25">
      <c r="A104" s="8"/>
      <c r="B104" s="9"/>
      <c r="C104" s="18" t="s">
        <v>6</v>
      </c>
      <c r="D104" s="54">
        <v>0</v>
      </c>
      <c r="E104" s="50">
        <v>0</v>
      </c>
      <c r="F104" s="49">
        <v>0</v>
      </c>
      <c r="G104" s="50">
        <v>0</v>
      </c>
      <c r="H104" s="49">
        <v>0</v>
      </c>
      <c r="I104" s="50">
        <v>0</v>
      </c>
      <c r="J104" s="49">
        <v>0</v>
      </c>
      <c r="K104" s="50">
        <v>0</v>
      </c>
      <c r="L104" s="49">
        <v>0</v>
      </c>
      <c r="M104" s="50">
        <v>0</v>
      </c>
      <c r="N104" s="29">
        <f t="shared" si="20"/>
        <v>0</v>
      </c>
      <c r="O104" s="73">
        <f t="shared" si="20"/>
        <v>0</v>
      </c>
    </row>
    <row r="105" spans="1:15" ht="11.25">
      <c r="A105" s="8"/>
      <c r="B105" s="9"/>
      <c r="C105" s="18" t="s">
        <v>7</v>
      </c>
      <c r="D105" s="54">
        <v>0</v>
      </c>
      <c r="E105" s="50">
        <v>0</v>
      </c>
      <c r="F105" s="49">
        <v>0</v>
      </c>
      <c r="G105" s="50">
        <v>0</v>
      </c>
      <c r="H105" s="49">
        <v>0</v>
      </c>
      <c r="I105" s="50">
        <v>0</v>
      </c>
      <c r="J105" s="49">
        <v>0</v>
      </c>
      <c r="K105" s="50">
        <v>0</v>
      </c>
      <c r="L105" s="49">
        <v>0</v>
      </c>
      <c r="M105" s="50">
        <v>0</v>
      </c>
      <c r="N105" s="29">
        <f t="shared" si="20"/>
        <v>0</v>
      </c>
      <c r="O105" s="73">
        <f t="shared" si="20"/>
        <v>0</v>
      </c>
    </row>
    <row r="106" spans="1:15" ht="11.25">
      <c r="A106" s="8"/>
      <c r="B106" s="9"/>
      <c r="C106" s="18" t="s">
        <v>8</v>
      </c>
      <c r="D106" s="54">
        <v>0</v>
      </c>
      <c r="E106" s="50">
        <v>0</v>
      </c>
      <c r="F106" s="49">
        <v>0</v>
      </c>
      <c r="G106" s="50">
        <v>0</v>
      </c>
      <c r="H106" s="49">
        <v>0</v>
      </c>
      <c r="I106" s="50">
        <v>0</v>
      </c>
      <c r="J106" s="49">
        <v>0</v>
      </c>
      <c r="K106" s="50">
        <v>0</v>
      </c>
      <c r="L106" s="49">
        <v>0</v>
      </c>
      <c r="M106" s="50">
        <v>0</v>
      </c>
      <c r="N106" s="29">
        <f t="shared" si="20"/>
        <v>0</v>
      </c>
      <c r="O106" s="73">
        <f t="shared" si="20"/>
        <v>0</v>
      </c>
    </row>
    <row r="107" spans="1:15" ht="11.25">
      <c r="A107" s="8"/>
      <c r="B107" s="9"/>
      <c r="C107" s="18" t="s">
        <v>9</v>
      </c>
      <c r="D107" s="54">
        <v>0</v>
      </c>
      <c r="E107" s="50">
        <v>0</v>
      </c>
      <c r="F107" s="49">
        <v>1</v>
      </c>
      <c r="G107" s="50">
        <v>0</v>
      </c>
      <c r="H107" s="49">
        <v>0</v>
      </c>
      <c r="I107" s="50">
        <v>0</v>
      </c>
      <c r="J107" s="49">
        <v>2</v>
      </c>
      <c r="K107" s="50">
        <v>0</v>
      </c>
      <c r="L107" s="49">
        <v>0</v>
      </c>
      <c r="M107" s="50">
        <v>0</v>
      </c>
      <c r="N107" s="29">
        <f t="shared" si="20"/>
        <v>0.6</v>
      </c>
      <c r="O107" s="73">
        <f t="shared" si="20"/>
        <v>0</v>
      </c>
    </row>
    <row r="108" spans="1:15" ht="11.25">
      <c r="A108" s="8"/>
      <c r="B108" s="9"/>
      <c r="C108" s="18" t="s">
        <v>22</v>
      </c>
      <c r="D108" s="54">
        <v>0</v>
      </c>
      <c r="E108" s="50">
        <v>0</v>
      </c>
      <c r="F108" s="49">
        <v>0</v>
      </c>
      <c r="G108" s="50">
        <v>0</v>
      </c>
      <c r="H108" s="49">
        <v>0</v>
      </c>
      <c r="I108" s="50">
        <v>0</v>
      </c>
      <c r="J108" s="49">
        <v>0</v>
      </c>
      <c r="K108" s="50">
        <v>0</v>
      </c>
      <c r="L108" s="49">
        <v>0</v>
      </c>
      <c r="M108" s="50">
        <v>0</v>
      </c>
      <c r="N108" s="29">
        <f t="shared" si="20"/>
        <v>0</v>
      </c>
      <c r="O108" s="73">
        <f t="shared" si="20"/>
        <v>0</v>
      </c>
    </row>
    <row r="109" spans="1:15" s="3" customFormat="1" ht="11.25">
      <c r="A109" s="8"/>
      <c r="B109" s="9"/>
      <c r="C109" s="10" t="s">
        <v>10</v>
      </c>
      <c r="D109" s="47">
        <f aca="true" t="shared" si="21" ref="D109:M109">SUM(D102:D108)</f>
        <v>0</v>
      </c>
      <c r="E109" s="48">
        <f t="shared" si="21"/>
        <v>0</v>
      </c>
      <c r="F109" s="47">
        <f t="shared" si="21"/>
        <v>1</v>
      </c>
      <c r="G109" s="48">
        <f t="shared" si="21"/>
        <v>0</v>
      </c>
      <c r="H109" s="47">
        <f t="shared" si="21"/>
        <v>0</v>
      </c>
      <c r="I109" s="48">
        <f t="shared" si="21"/>
        <v>0</v>
      </c>
      <c r="J109" s="47">
        <f t="shared" si="21"/>
        <v>2</v>
      </c>
      <c r="K109" s="48">
        <f t="shared" si="21"/>
        <v>0</v>
      </c>
      <c r="L109" s="47">
        <f t="shared" si="21"/>
        <v>0</v>
      </c>
      <c r="M109" s="48">
        <f t="shared" si="21"/>
        <v>0</v>
      </c>
      <c r="N109" s="30">
        <f t="shared" si="20"/>
        <v>0.6</v>
      </c>
      <c r="O109" s="74">
        <f t="shared" si="20"/>
        <v>0</v>
      </c>
    </row>
    <row r="110" spans="1:15" ht="11.25">
      <c r="A110" s="8"/>
      <c r="B110" s="9"/>
      <c r="C110" s="18"/>
      <c r="D110" s="54"/>
      <c r="E110" s="50"/>
      <c r="F110" s="49"/>
      <c r="G110" s="50"/>
      <c r="H110" s="49"/>
      <c r="I110" s="50"/>
      <c r="J110" s="49"/>
      <c r="K110" s="50"/>
      <c r="L110" s="49"/>
      <c r="M110" s="50"/>
      <c r="N110" s="29"/>
      <c r="O110" s="73"/>
    </row>
    <row r="111" spans="1:15" ht="11.25">
      <c r="A111" s="17" t="s">
        <v>160</v>
      </c>
      <c r="B111" s="9">
        <v>1971</v>
      </c>
      <c r="C111" s="18" t="s">
        <v>4</v>
      </c>
      <c r="D111" s="54">
        <v>0</v>
      </c>
      <c r="E111" s="50">
        <v>0</v>
      </c>
      <c r="F111" s="49">
        <v>2</v>
      </c>
      <c r="G111" s="50">
        <v>0</v>
      </c>
      <c r="H111" s="49">
        <v>2</v>
      </c>
      <c r="I111" s="50">
        <v>1</v>
      </c>
      <c r="J111" s="49">
        <v>0</v>
      </c>
      <c r="K111" s="50">
        <v>0</v>
      </c>
      <c r="L111" s="49">
        <v>0</v>
      </c>
      <c r="M111" s="50">
        <v>0</v>
      </c>
      <c r="N111" s="29">
        <f aca="true" t="shared" si="22" ref="N111:O118">(D111+F111+H111+J111+L111)/5</f>
        <v>0.8</v>
      </c>
      <c r="O111" s="73">
        <f t="shared" si="22"/>
        <v>0.2</v>
      </c>
    </row>
    <row r="112" spans="1:15" ht="11.25">
      <c r="A112" s="17"/>
      <c r="B112" s="9"/>
      <c r="C112" s="18" t="s">
        <v>5</v>
      </c>
      <c r="D112" s="54">
        <v>0</v>
      </c>
      <c r="E112" s="50">
        <v>0</v>
      </c>
      <c r="F112" s="49">
        <v>0</v>
      </c>
      <c r="G112" s="50">
        <v>0</v>
      </c>
      <c r="H112" s="49">
        <v>0</v>
      </c>
      <c r="I112" s="50">
        <v>0</v>
      </c>
      <c r="J112" s="49">
        <v>0</v>
      </c>
      <c r="K112" s="50">
        <v>0</v>
      </c>
      <c r="L112" s="49">
        <v>0</v>
      </c>
      <c r="M112" s="50">
        <v>0</v>
      </c>
      <c r="N112" s="29">
        <f t="shared" si="22"/>
        <v>0</v>
      </c>
      <c r="O112" s="73">
        <f t="shared" si="22"/>
        <v>0</v>
      </c>
    </row>
    <row r="113" spans="1:15" ht="11.25">
      <c r="A113" s="17"/>
      <c r="B113" s="9"/>
      <c r="C113" s="18" t="s">
        <v>6</v>
      </c>
      <c r="D113" s="54">
        <v>0</v>
      </c>
      <c r="E113" s="50">
        <v>0</v>
      </c>
      <c r="F113" s="49">
        <v>0</v>
      </c>
      <c r="G113" s="50">
        <v>0</v>
      </c>
      <c r="H113" s="49">
        <v>0</v>
      </c>
      <c r="I113" s="50">
        <v>0</v>
      </c>
      <c r="J113" s="49">
        <v>0</v>
      </c>
      <c r="K113" s="50">
        <v>0</v>
      </c>
      <c r="L113" s="49">
        <v>0</v>
      </c>
      <c r="M113" s="50">
        <v>0</v>
      </c>
      <c r="N113" s="29">
        <f t="shared" si="22"/>
        <v>0</v>
      </c>
      <c r="O113" s="73">
        <f t="shared" si="22"/>
        <v>0</v>
      </c>
    </row>
    <row r="114" spans="1:15" ht="11.25">
      <c r="A114" s="17"/>
      <c r="B114" s="9"/>
      <c r="C114" s="18" t="s">
        <v>7</v>
      </c>
      <c r="D114" s="54">
        <v>0</v>
      </c>
      <c r="E114" s="50">
        <v>0</v>
      </c>
      <c r="F114" s="49">
        <v>0</v>
      </c>
      <c r="G114" s="50">
        <v>0</v>
      </c>
      <c r="H114" s="49">
        <v>0</v>
      </c>
      <c r="I114" s="50">
        <v>0</v>
      </c>
      <c r="J114" s="49">
        <v>0</v>
      </c>
      <c r="K114" s="50">
        <v>0</v>
      </c>
      <c r="L114" s="49">
        <v>0</v>
      </c>
      <c r="M114" s="50">
        <v>0</v>
      </c>
      <c r="N114" s="29">
        <f t="shared" si="22"/>
        <v>0</v>
      </c>
      <c r="O114" s="73">
        <f t="shared" si="22"/>
        <v>0</v>
      </c>
    </row>
    <row r="115" spans="1:15" ht="11.25">
      <c r="A115" s="17"/>
      <c r="B115" s="9"/>
      <c r="C115" s="18" t="s">
        <v>8</v>
      </c>
      <c r="D115" s="54">
        <v>0</v>
      </c>
      <c r="E115" s="50">
        <v>0</v>
      </c>
      <c r="F115" s="49">
        <v>0</v>
      </c>
      <c r="G115" s="50">
        <v>0</v>
      </c>
      <c r="H115" s="49">
        <v>0</v>
      </c>
      <c r="I115" s="50">
        <v>0</v>
      </c>
      <c r="J115" s="49">
        <v>0</v>
      </c>
      <c r="K115" s="50">
        <v>0</v>
      </c>
      <c r="L115" s="49">
        <v>0</v>
      </c>
      <c r="M115" s="50">
        <v>0</v>
      </c>
      <c r="N115" s="29">
        <f t="shared" si="22"/>
        <v>0</v>
      </c>
      <c r="O115" s="73">
        <f t="shared" si="22"/>
        <v>0</v>
      </c>
    </row>
    <row r="116" spans="1:15" ht="11.25">
      <c r="A116" s="17"/>
      <c r="B116" s="9"/>
      <c r="C116" s="18" t="s">
        <v>9</v>
      </c>
      <c r="D116" s="54">
        <v>0</v>
      </c>
      <c r="E116" s="50">
        <v>0</v>
      </c>
      <c r="F116" s="49">
        <v>0</v>
      </c>
      <c r="G116" s="50">
        <v>0</v>
      </c>
      <c r="H116" s="49">
        <v>0</v>
      </c>
      <c r="I116" s="50">
        <v>0</v>
      </c>
      <c r="J116" s="49">
        <v>0</v>
      </c>
      <c r="K116" s="50">
        <v>0</v>
      </c>
      <c r="L116" s="49">
        <v>0</v>
      </c>
      <c r="M116" s="50">
        <v>3</v>
      </c>
      <c r="N116" s="29">
        <f t="shared" si="22"/>
        <v>0</v>
      </c>
      <c r="O116" s="73">
        <f t="shared" si="22"/>
        <v>0.6</v>
      </c>
    </row>
    <row r="117" spans="1:15" ht="11.25">
      <c r="A117" s="17"/>
      <c r="B117" s="9"/>
      <c r="C117" s="18" t="s">
        <v>22</v>
      </c>
      <c r="D117" s="54">
        <v>0</v>
      </c>
      <c r="E117" s="50">
        <v>0</v>
      </c>
      <c r="F117" s="49">
        <v>0</v>
      </c>
      <c r="G117" s="50">
        <v>0</v>
      </c>
      <c r="H117" s="49">
        <v>0</v>
      </c>
      <c r="I117" s="50">
        <v>0</v>
      </c>
      <c r="J117" s="49">
        <v>0</v>
      </c>
      <c r="K117" s="50">
        <v>0</v>
      </c>
      <c r="L117" s="49">
        <v>0</v>
      </c>
      <c r="M117" s="50">
        <v>0</v>
      </c>
      <c r="N117" s="29">
        <f t="shared" si="22"/>
        <v>0</v>
      </c>
      <c r="O117" s="73">
        <f t="shared" si="22"/>
        <v>0</v>
      </c>
    </row>
    <row r="118" spans="1:15" s="3" customFormat="1" ht="11.25">
      <c r="A118" s="17"/>
      <c r="B118" s="9"/>
      <c r="C118" s="10" t="s">
        <v>10</v>
      </c>
      <c r="D118" s="47">
        <f aca="true" t="shared" si="23" ref="D118:M118">SUM(D111:D117)</f>
        <v>0</v>
      </c>
      <c r="E118" s="48">
        <f t="shared" si="23"/>
        <v>0</v>
      </c>
      <c r="F118" s="47">
        <f t="shared" si="23"/>
        <v>2</v>
      </c>
      <c r="G118" s="48">
        <f t="shared" si="23"/>
        <v>0</v>
      </c>
      <c r="H118" s="47">
        <f t="shared" si="23"/>
        <v>2</v>
      </c>
      <c r="I118" s="48">
        <f t="shared" si="23"/>
        <v>1</v>
      </c>
      <c r="J118" s="47">
        <f t="shared" si="23"/>
        <v>0</v>
      </c>
      <c r="K118" s="48">
        <f t="shared" si="23"/>
        <v>0</v>
      </c>
      <c r="L118" s="47">
        <f t="shared" si="23"/>
        <v>0</v>
      </c>
      <c r="M118" s="48">
        <f t="shared" si="23"/>
        <v>3</v>
      </c>
      <c r="N118" s="30">
        <f t="shared" si="22"/>
        <v>0.8</v>
      </c>
      <c r="O118" s="74">
        <f t="shared" si="22"/>
        <v>0.8</v>
      </c>
    </row>
    <row r="119" spans="1:15" ht="11.25">
      <c r="A119" s="23"/>
      <c r="B119" s="24"/>
      <c r="C119" s="25"/>
      <c r="D119" s="54"/>
      <c r="E119" s="50"/>
      <c r="F119" s="54"/>
      <c r="G119" s="50"/>
      <c r="H119" s="49"/>
      <c r="I119" s="50"/>
      <c r="J119" s="49"/>
      <c r="K119" s="50"/>
      <c r="L119" s="49"/>
      <c r="M119" s="50"/>
      <c r="N119" s="29"/>
      <c r="O119" s="73"/>
    </row>
    <row r="120" spans="1:15" ht="11.25">
      <c r="A120" s="23" t="s">
        <v>10</v>
      </c>
      <c r="B120" s="24"/>
      <c r="C120" s="25" t="s">
        <v>4</v>
      </c>
      <c r="D120" s="60">
        <f aca="true" t="shared" si="24" ref="D120:K120">+D111+D102+D93+D84+D66+D48+D39+D30+D21+D12+D3+D75+D57</f>
        <v>11</v>
      </c>
      <c r="E120" s="50">
        <f t="shared" si="24"/>
        <v>1</v>
      </c>
      <c r="F120" s="60">
        <f t="shared" si="24"/>
        <v>18</v>
      </c>
      <c r="G120" s="50">
        <f t="shared" si="24"/>
        <v>4</v>
      </c>
      <c r="H120" s="60">
        <f t="shared" si="24"/>
        <v>11</v>
      </c>
      <c r="I120" s="50">
        <f t="shared" si="24"/>
        <v>8</v>
      </c>
      <c r="J120" s="60">
        <f t="shared" si="24"/>
        <v>11</v>
      </c>
      <c r="K120" s="50">
        <f t="shared" si="24"/>
        <v>9</v>
      </c>
      <c r="L120" s="60">
        <f aca="true" t="shared" si="25" ref="L120:M126">+L111+L102+L93+L84+L66+L48+L39+L30+L21+L12+L3+L75+L57</f>
        <v>17</v>
      </c>
      <c r="M120" s="50">
        <f t="shared" si="25"/>
        <v>13</v>
      </c>
      <c r="N120" s="29">
        <f aca="true" t="shared" si="26" ref="N120:O127">(D120+F120+H120+J120+L120)/5</f>
        <v>13.6</v>
      </c>
      <c r="O120" s="73">
        <f t="shared" si="26"/>
        <v>7</v>
      </c>
    </row>
    <row r="121" spans="1:15" ht="11.25">
      <c r="A121" s="17"/>
      <c r="B121" s="9"/>
      <c r="C121" s="18" t="s">
        <v>5</v>
      </c>
      <c r="D121" s="60">
        <f aca="true" t="shared" si="27" ref="D121:K121">+D112+D103+D94+D85+D67+D49+D40+D31+D22+D13+D4+D76+D58</f>
        <v>0</v>
      </c>
      <c r="E121" s="50">
        <f t="shared" si="27"/>
        <v>0</v>
      </c>
      <c r="F121" s="60">
        <f t="shared" si="27"/>
        <v>1</v>
      </c>
      <c r="G121" s="50">
        <f t="shared" si="27"/>
        <v>1</v>
      </c>
      <c r="H121" s="60">
        <f t="shared" si="27"/>
        <v>0</v>
      </c>
      <c r="I121" s="50">
        <f t="shared" si="27"/>
        <v>0</v>
      </c>
      <c r="J121" s="60">
        <f t="shared" si="27"/>
        <v>2</v>
      </c>
      <c r="K121" s="50">
        <f t="shared" si="27"/>
        <v>3</v>
      </c>
      <c r="L121" s="60">
        <f t="shared" si="25"/>
        <v>0</v>
      </c>
      <c r="M121" s="50">
        <f t="shared" si="25"/>
        <v>0</v>
      </c>
      <c r="N121" s="29">
        <f t="shared" si="26"/>
        <v>0.6</v>
      </c>
      <c r="O121" s="73">
        <f t="shared" si="26"/>
        <v>0.8</v>
      </c>
    </row>
    <row r="122" spans="1:15" ht="11.25">
      <c r="A122" s="17"/>
      <c r="B122" s="9"/>
      <c r="C122" s="18" t="s">
        <v>6</v>
      </c>
      <c r="D122" s="60">
        <f aca="true" t="shared" si="28" ref="D122:K122">+D113+D104+D95+D86+D68+D50+D41+D32+D23+D14+D5+D77+D59</f>
        <v>1</v>
      </c>
      <c r="E122" s="50">
        <f t="shared" si="28"/>
        <v>0</v>
      </c>
      <c r="F122" s="60">
        <f t="shared" si="28"/>
        <v>0</v>
      </c>
      <c r="G122" s="50">
        <f t="shared" si="28"/>
        <v>0</v>
      </c>
      <c r="H122" s="60">
        <f t="shared" si="28"/>
        <v>0</v>
      </c>
      <c r="I122" s="50">
        <f t="shared" si="28"/>
        <v>0</v>
      </c>
      <c r="J122" s="60">
        <f t="shared" si="28"/>
        <v>0</v>
      </c>
      <c r="K122" s="50">
        <f t="shared" si="28"/>
        <v>0</v>
      </c>
      <c r="L122" s="60">
        <f t="shared" si="25"/>
        <v>0</v>
      </c>
      <c r="M122" s="50">
        <f t="shared" si="25"/>
        <v>0</v>
      </c>
      <c r="N122" s="29">
        <f t="shared" si="26"/>
        <v>0.2</v>
      </c>
      <c r="O122" s="73">
        <f t="shared" si="26"/>
        <v>0</v>
      </c>
    </row>
    <row r="123" spans="1:15" ht="11.25">
      <c r="A123" s="17"/>
      <c r="B123" s="9"/>
      <c r="C123" s="18" t="s">
        <v>7</v>
      </c>
      <c r="D123" s="60">
        <f aca="true" t="shared" si="29" ref="D123:K123">+D114+D105+D96+D87+D69+D51+D42+D33+D24+D15+D6+D78+D60</f>
        <v>1</v>
      </c>
      <c r="E123" s="50">
        <f t="shared" si="29"/>
        <v>0</v>
      </c>
      <c r="F123" s="60">
        <f t="shared" si="29"/>
        <v>1</v>
      </c>
      <c r="G123" s="50">
        <f t="shared" si="29"/>
        <v>0</v>
      </c>
      <c r="H123" s="60">
        <f t="shared" si="29"/>
        <v>0</v>
      </c>
      <c r="I123" s="50">
        <f t="shared" si="29"/>
        <v>0</v>
      </c>
      <c r="J123" s="60">
        <f t="shared" si="29"/>
        <v>2</v>
      </c>
      <c r="K123" s="50">
        <f t="shared" si="29"/>
        <v>0</v>
      </c>
      <c r="L123" s="60">
        <f t="shared" si="25"/>
        <v>0</v>
      </c>
      <c r="M123" s="50">
        <f t="shared" si="25"/>
        <v>0</v>
      </c>
      <c r="N123" s="29">
        <f t="shared" si="26"/>
        <v>0.8</v>
      </c>
      <c r="O123" s="73">
        <f t="shared" si="26"/>
        <v>0</v>
      </c>
    </row>
    <row r="124" spans="1:15" ht="11.25">
      <c r="A124" s="17"/>
      <c r="B124" s="9"/>
      <c r="C124" s="18" t="s">
        <v>8</v>
      </c>
      <c r="D124" s="60">
        <f aca="true" t="shared" si="30" ref="D124:K124">+D115+D106+D97+D88+D70+D52+D43+D34+D25+D16+D7+D79+D61</f>
        <v>0</v>
      </c>
      <c r="E124" s="50">
        <f t="shared" si="30"/>
        <v>0</v>
      </c>
      <c r="F124" s="60">
        <f t="shared" si="30"/>
        <v>0</v>
      </c>
      <c r="G124" s="50">
        <f t="shared" si="30"/>
        <v>0</v>
      </c>
      <c r="H124" s="60">
        <f t="shared" si="30"/>
        <v>1</v>
      </c>
      <c r="I124" s="50">
        <f t="shared" si="30"/>
        <v>0</v>
      </c>
      <c r="J124" s="60">
        <f t="shared" si="30"/>
        <v>0</v>
      </c>
      <c r="K124" s="50">
        <f t="shared" si="30"/>
        <v>1</v>
      </c>
      <c r="L124" s="60">
        <f t="shared" si="25"/>
        <v>0</v>
      </c>
      <c r="M124" s="50">
        <f t="shared" si="25"/>
        <v>0</v>
      </c>
      <c r="N124" s="29">
        <f t="shared" si="26"/>
        <v>0.2</v>
      </c>
      <c r="O124" s="73">
        <f t="shared" si="26"/>
        <v>0.2</v>
      </c>
    </row>
    <row r="125" spans="1:15" ht="11.25">
      <c r="A125" s="17"/>
      <c r="B125" s="9"/>
      <c r="C125" s="18" t="s">
        <v>9</v>
      </c>
      <c r="D125" s="60">
        <f aca="true" t="shared" si="31" ref="D125:K125">+D116+D107+D98+D89+D71+D53+D44+D35+D26+D17+D8+D80+D62</f>
        <v>11</v>
      </c>
      <c r="E125" s="50">
        <f t="shared" si="31"/>
        <v>3</v>
      </c>
      <c r="F125" s="60">
        <f t="shared" si="31"/>
        <v>8</v>
      </c>
      <c r="G125" s="50">
        <f t="shared" si="31"/>
        <v>4</v>
      </c>
      <c r="H125" s="60">
        <f t="shared" si="31"/>
        <v>8</v>
      </c>
      <c r="I125" s="50">
        <f t="shared" si="31"/>
        <v>3</v>
      </c>
      <c r="J125" s="60">
        <f t="shared" si="31"/>
        <v>5</v>
      </c>
      <c r="K125" s="50">
        <f t="shared" si="31"/>
        <v>5</v>
      </c>
      <c r="L125" s="60">
        <f t="shared" si="25"/>
        <v>5</v>
      </c>
      <c r="M125" s="50">
        <f t="shared" si="25"/>
        <v>6</v>
      </c>
      <c r="N125" s="29">
        <f t="shared" si="26"/>
        <v>7.4</v>
      </c>
      <c r="O125" s="73">
        <f t="shared" si="26"/>
        <v>4.2</v>
      </c>
    </row>
    <row r="126" spans="1:15" ht="11.25">
      <c r="A126" s="17"/>
      <c r="B126" s="9"/>
      <c r="C126" s="18" t="s">
        <v>22</v>
      </c>
      <c r="D126" s="60">
        <f aca="true" t="shared" si="32" ref="D126:K126">+D117+D108+D99+D90+D72+D54+D45+D36+D27+D18+D9+D81+D63</f>
        <v>1</v>
      </c>
      <c r="E126" s="50">
        <f t="shared" si="32"/>
        <v>1</v>
      </c>
      <c r="F126" s="60">
        <f t="shared" si="32"/>
        <v>0</v>
      </c>
      <c r="G126" s="50">
        <f t="shared" si="32"/>
        <v>0</v>
      </c>
      <c r="H126" s="60">
        <f t="shared" si="32"/>
        <v>0</v>
      </c>
      <c r="I126" s="50">
        <f t="shared" si="32"/>
        <v>1</v>
      </c>
      <c r="J126" s="60">
        <f t="shared" si="32"/>
        <v>0</v>
      </c>
      <c r="K126" s="50">
        <f t="shared" si="32"/>
        <v>0</v>
      </c>
      <c r="L126" s="60">
        <f t="shared" si="25"/>
        <v>0</v>
      </c>
      <c r="M126" s="50">
        <f t="shared" si="25"/>
        <v>0</v>
      </c>
      <c r="N126" s="29">
        <f t="shared" si="26"/>
        <v>0.2</v>
      </c>
      <c r="O126" s="73">
        <f t="shared" si="26"/>
        <v>0.4</v>
      </c>
    </row>
    <row r="127" spans="1:15" s="3" customFormat="1" ht="11.25">
      <c r="A127" s="17"/>
      <c r="B127" s="9"/>
      <c r="C127" s="10" t="s">
        <v>10</v>
      </c>
      <c r="D127" s="47">
        <f aca="true" t="shared" si="33" ref="D127:M127">SUM(D120:D126)</f>
        <v>25</v>
      </c>
      <c r="E127" s="48">
        <f t="shared" si="33"/>
        <v>5</v>
      </c>
      <c r="F127" s="47">
        <f t="shared" si="33"/>
        <v>28</v>
      </c>
      <c r="G127" s="48">
        <f t="shared" si="33"/>
        <v>9</v>
      </c>
      <c r="H127" s="47">
        <f t="shared" si="33"/>
        <v>20</v>
      </c>
      <c r="I127" s="48">
        <f t="shared" si="33"/>
        <v>12</v>
      </c>
      <c r="J127" s="47">
        <f t="shared" si="33"/>
        <v>20</v>
      </c>
      <c r="K127" s="48">
        <f t="shared" si="33"/>
        <v>18</v>
      </c>
      <c r="L127" s="47">
        <f t="shared" si="33"/>
        <v>22</v>
      </c>
      <c r="M127" s="48">
        <f t="shared" si="33"/>
        <v>19</v>
      </c>
      <c r="N127" s="30">
        <f t="shared" si="26"/>
        <v>23</v>
      </c>
      <c r="O127" s="74">
        <f t="shared" si="26"/>
        <v>12.6</v>
      </c>
    </row>
    <row r="128" spans="1:15" ht="11.25">
      <c r="A128" s="17"/>
      <c r="B128" s="9"/>
      <c r="C128" s="18"/>
      <c r="D128" s="54"/>
      <c r="E128" s="58"/>
      <c r="F128" s="57"/>
      <c r="G128" s="50"/>
      <c r="H128" s="49"/>
      <c r="I128" s="50"/>
      <c r="J128" s="49"/>
      <c r="K128" s="50"/>
      <c r="L128" s="49"/>
      <c r="M128" s="50"/>
      <c r="N128" s="72"/>
      <c r="O128" s="61"/>
    </row>
    <row r="129" spans="1:13" ht="11.25">
      <c r="A129" s="40"/>
      <c r="B129" s="42"/>
      <c r="C129" s="35"/>
      <c r="D129" s="53"/>
      <c r="E129" s="53"/>
      <c r="F129" s="53"/>
      <c r="G129" s="67"/>
      <c r="H129" s="68"/>
      <c r="I129" s="68"/>
      <c r="J129" s="68"/>
      <c r="K129" s="68"/>
      <c r="L129" s="68"/>
      <c r="M129" s="68"/>
    </row>
    <row r="130" spans="1:13" ht="11.25">
      <c r="A130" s="40"/>
      <c r="B130" s="42"/>
      <c r="C130" s="35"/>
      <c r="D130" s="53"/>
      <c r="E130" s="53"/>
      <c r="F130" s="53"/>
      <c r="G130" s="68"/>
      <c r="H130" s="68"/>
      <c r="I130" s="68"/>
      <c r="J130" s="68"/>
      <c r="K130" s="68"/>
      <c r="L130" s="68"/>
      <c r="M130" s="68"/>
    </row>
    <row r="131" spans="1:13" ht="11.25">
      <c r="A131" s="35"/>
      <c r="B131" s="42"/>
      <c r="C131" s="35"/>
      <c r="D131" s="53"/>
      <c r="E131" s="53"/>
      <c r="F131" s="53"/>
      <c r="G131" s="68"/>
      <c r="H131" s="68"/>
      <c r="I131" s="68"/>
      <c r="J131" s="68"/>
      <c r="K131" s="68"/>
      <c r="L131" s="68"/>
      <c r="M131" s="68"/>
    </row>
    <row r="132" spans="1:13" ht="11.25">
      <c r="A132" s="40"/>
      <c r="B132" s="42"/>
      <c r="C132" s="35"/>
      <c r="D132" s="53"/>
      <c r="E132" s="53"/>
      <c r="F132" s="53"/>
      <c r="G132" s="68"/>
      <c r="H132" s="68"/>
      <c r="I132" s="68"/>
      <c r="J132" s="68"/>
      <c r="K132" s="68"/>
      <c r="L132" s="68"/>
      <c r="M132" s="68"/>
    </row>
    <row r="133" spans="1:13" ht="11.25">
      <c r="A133" s="40"/>
      <c r="B133" s="42"/>
      <c r="C133" s="35"/>
      <c r="D133" s="53"/>
      <c r="E133" s="53"/>
      <c r="F133" s="53"/>
      <c r="G133" s="68"/>
      <c r="H133" s="68"/>
      <c r="I133" s="68"/>
      <c r="J133" s="68"/>
      <c r="K133" s="68"/>
      <c r="L133" s="68"/>
      <c r="M133" s="68"/>
    </row>
    <row r="134" spans="1:13" ht="11.25">
      <c r="A134" s="40"/>
      <c r="B134" s="42"/>
      <c r="C134" s="35"/>
      <c r="D134" s="53"/>
      <c r="E134" s="53"/>
      <c r="F134" s="53"/>
      <c r="G134" s="68"/>
      <c r="H134" s="68"/>
      <c r="I134" s="68"/>
      <c r="J134" s="68"/>
      <c r="K134" s="68"/>
      <c r="L134" s="68"/>
      <c r="M134" s="68"/>
    </row>
    <row r="135" spans="1:13" ht="11.25">
      <c r="A135" s="40"/>
      <c r="B135" s="42"/>
      <c r="C135" s="35"/>
      <c r="D135" s="53"/>
      <c r="E135" s="53"/>
      <c r="F135" s="53"/>
      <c r="G135" s="68"/>
      <c r="H135" s="68"/>
      <c r="I135" s="68"/>
      <c r="J135" s="68"/>
      <c r="K135" s="68"/>
      <c r="L135" s="68"/>
      <c r="M135" s="68"/>
    </row>
    <row r="136" spans="1:13" ht="11.25">
      <c r="A136" s="40"/>
      <c r="B136" s="42"/>
      <c r="C136" s="35"/>
      <c r="D136" s="53"/>
      <c r="E136" s="53"/>
      <c r="F136" s="53"/>
      <c r="G136" s="68"/>
      <c r="H136" s="68"/>
      <c r="I136" s="68"/>
      <c r="J136" s="68"/>
      <c r="K136" s="68"/>
      <c r="L136" s="68"/>
      <c r="M136" s="68"/>
    </row>
    <row r="137" spans="1:13" ht="11.25">
      <c r="A137" s="40"/>
      <c r="B137" s="42"/>
      <c r="C137" s="35"/>
      <c r="D137" s="53"/>
      <c r="E137" s="53"/>
      <c r="F137" s="53"/>
      <c r="G137" s="68"/>
      <c r="H137" s="68"/>
      <c r="I137" s="68"/>
      <c r="J137" s="68"/>
      <c r="K137" s="68"/>
      <c r="L137" s="68"/>
      <c r="M137" s="68"/>
    </row>
    <row r="138" spans="1:13" ht="11.25">
      <c r="A138" s="40"/>
      <c r="B138" s="42"/>
      <c r="C138" s="35"/>
      <c r="D138" s="53"/>
      <c r="E138" s="53"/>
      <c r="F138" s="53"/>
      <c r="G138" s="68"/>
      <c r="H138" s="68"/>
      <c r="I138" s="68"/>
      <c r="J138" s="68"/>
      <c r="K138" s="68"/>
      <c r="L138" s="68"/>
      <c r="M138" s="68"/>
    </row>
    <row r="139" spans="1:13" ht="11.25">
      <c r="A139" s="40"/>
      <c r="B139" s="42"/>
      <c r="C139" s="35"/>
      <c r="D139" s="53"/>
      <c r="E139" s="53"/>
      <c r="F139" s="53"/>
      <c r="G139" s="68"/>
      <c r="H139" s="68"/>
      <c r="I139" s="68"/>
      <c r="J139" s="68"/>
      <c r="K139" s="68"/>
      <c r="L139" s="68"/>
      <c r="M139" s="68"/>
    </row>
    <row r="140" spans="1:13" ht="11.25">
      <c r="A140" s="40"/>
      <c r="B140" s="42"/>
      <c r="C140" s="35"/>
      <c r="D140" s="53"/>
      <c r="E140" s="53"/>
      <c r="F140" s="53"/>
      <c r="G140" s="68"/>
      <c r="H140" s="68"/>
      <c r="I140" s="68"/>
      <c r="J140" s="68"/>
      <c r="K140" s="68"/>
      <c r="L140" s="68"/>
      <c r="M140" s="68"/>
    </row>
    <row r="141" spans="1:13" ht="11.25">
      <c r="A141" s="40"/>
      <c r="B141" s="42"/>
      <c r="C141" s="35"/>
      <c r="D141" s="53"/>
      <c r="E141" s="53"/>
      <c r="F141" s="53"/>
      <c r="G141" s="68"/>
      <c r="H141" s="68"/>
      <c r="I141" s="68"/>
      <c r="J141" s="68"/>
      <c r="K141" s="68"/>
      <c r="L141" s="68"/>
      <c r="M141" s="68"/>
    </row>
    <row r="142" spans="1:13" ht="11.25">
      <c r="A142" s="40"/>
      <c r="B142" s="42"/>
      <c r="C142" s="35"/>
      <c r="D142" s="53"/>
      <c r="E142" s="53"/>
      <c r="F142" s="53"/>
      <c r="G142" s="68"/>
      <c r="H142" s="68"/>
      <c r="I142" s="68"/>
      <c r="J142" s="68"/>
      <c r="K142" s="68"/>
      <c r="L142" s="68"/>
      <c r="M142" s="68"/>
    </row>
    <row r="143" spans="1:13" ht="11.25">
      <c r="A143" s="40"/>
      <c r="B143" s="42"/>
      <c r="C143" s="35"/>
      <c r="D143" s="53"/>
      <c r="E143" s="53"/>
      <c r="F143" s="53"/>
      <c r="G143" s="68"/>
      <c r="H143" s="68"/>
      <c r="I143" s="68"/>
      <c r="J143" s="68"/>
      <c r="K143" s="68"/>
      <c r="L143" s="68"/>
      <c r="M143" s="68"/>
    </row>
    <row r="144" spans="1:13" ht="11.25">
      <c r="A144" s="40"/>
      <c r="B144" s="42"/>
      <c r="C144" s="35"/>
      <c r="D144" s="53"/>
      <c r="E144" s="53"/>
      <c r="F144" s="53"/>
      <c r="G144" s="68"/>
      <c r="H144" s="68"/>
      <c r="I144" s="68"/>
      <c r="J144" s="68"/>
      <c r="K144" s="68"/>
      <c r="L144" s="68"/>
      <c r="M144" s="68"/>
    </row>
    <row r="145" spans="1:13" ht="11.25">
      <c r="A145" s="40"/>
      <c r="B145" s="42"/>
      <c r="C145" s="35"/>
      <c r="D145" s="53"/>
      <c r="E145" s="53"/>
      <c r="F145" s="53"/>
      <c r="G145" s="68"/>
      <c r="H145" s="68"/>
      <c r="I145" s="68"/>
      <c r="J145" s="68"/>
      <c r="K145" s="68"/>
      <c r="L145" s="68"/>
      <c r="M145" s="68"/>
    </row>
    <row r="146" spans="1:13" ht="11.25">
      <c r="A146" s="40"/>
      <c r="B146" s="42"/>
      <c r="C146" s="35"/>
      <c r="D146" s="53"/>
      <c r="E146" s="53"/>
      <c r="F146" s="53"/>
      <c r="G146" s="68"/>
      <c r="H146" s="68"/>
      <c r="I146" s="68"/>
      <c r="J146" s="68"/>
      <c r="K146" s="68"/>
      <c r="L146" s="68"/>
      <c r="M146" s="68"/>
    </row>
    <row r="147" spans="1:13" ht="11.25">
      <c r="A147" s="40"/>
      <c r="B147" s="42"/>
      <c r="C147" s="35"/>
      <c r="D147" s="53"/>
      <c r="E147" s="53"/>
      <c r="F147" s="53"/>
      <c r="G147" s="68"/>
      <c r="H147" s="68"/>
      <c r="I147" s="68"/>
      <c r="J147" s="68"/>
      <c r="K147" s="68"/>
      <c r="L147" s="68"/>
      <c r="M147" s="68"/>
    </row>
    <row r="148" spans="1:13" ht="11.25">
      <c r="A148" s="40"/>
      <c r="B148" s="42"/>
      <c r="C148" s="35"/>
      <c r="D148" s="53"/>
      <c r="E148" s="53"/>
      <c r="F148" s="53"/>
      <c r="G148" s="68"/>
      <c r="H148" s="68"/>
      <c r="I148" s="68"/>
      <c r="J148" s="68"/>
      <c r="K148" s="68"/>
      <c r="L148" s="68"/>
      <c r="M148" s="68"/>
    </row>
    <row r="149" spans="1:13" ht="11.25">
      <c r="A149" s="40"/>
      <c r="B149" s="42"/>
      <c r="C149" s="35"/>
      <c r="D149" s="53"/>
      <c r="E149" s="53"/>
      <c r="F149" s="53"/>
      <c r="G149" s="68"/>
      <c r="H149" s="68"/>
      <c r="I149" s="68"/>
      <c r="J149" s="68"/>
      <c r="K149" s="68"/>
      <c r="L149" s="68"/>
      <c r="M149" s="68"/>
    </row>
    <row r="150" spans="1:13" ht="11.25">
      <c r="A150" s="40"/>
      <c r="B150" s="42"/>
      <c r="C150" s="35"/>
      <c r="D150" s="53"/>
      <c r="E150" s="53"/>
      <c r="F150" s="53"/>
      <c r="G150" s="68"/>
      <c r="H150" s="68"/>
      <c r="I150" s="68"/>
      <c r="J150" s="68"/>
      <c r="K150" s="68"/>
      <c r="L150" s="68"/>
      <c r="M150" s="68"/>
    </row>
    <row r="151" spans="1:15" ht="11.25">
      <c r="A151" s="40"/>
      <c r="B151" s="42"/>
      <c r="C151" s="35"/>
      <c r="D151" s="53"/>
      <c r="E151" s="53"/>
      <c r="F151" s="53"/>
      <c r="G151" s="68"/>
      <c r="H151" s="68"/>
      <c r="I151" s="68"/>
      <c r="J151" s="68"/>
      <c r="K151" s="68"/>
      <c r="L151" s="68"/>
      <c r="M151" s="68"/>
      <c r="N151" s="2"/>
      <c r="O151" s="2"/>
    </row>
    <row r="152" spans="1:15" ht="11.25">
      <c r="A152" s="40"/>
      <c r="B152" s="42"/>
      <c r="C152" s="35"/>
      <c r="D152" s="53"/>
      <c r="E152" s="53"/>
      <c r="F152" s="53"/>
      <c r="G152" s="68"/>
      <c r="H152" s="68"/>
      <c r="I152" s="68"/>
      <c r="J152" s="68"/>
      <c r="K152" s="68"/>
      <c r="L152" s="68"/>
      <c r="M152" s="68"/>
      <c r="N152" s="2"/>
      <c r="O152" s="2"/>
    </row>
    <row r="153" spans="1:15" ht="11.25">
      <c r="A153" s="40"/>
      <c r="B153" s="42"/>
      <c r="C153" s="35"/>
      <c r="D153" s="53"/>
      <c r="E153" s="53"/>
      <c r="F153" s="53"/>
      <c r="G153" s="68"/>
      <c r="H153" s="68"/>
      <c r="I153" s="68"/>
      <c r="J153" s="68"/>
      <c r="K153" s="68"/>
      <c r="L153" s="68"/>
      <c r="M153" s="68"/>
      <c r="N153" s="2"/>
      <c r="O153" s="2"/>
    </row>
    <row r="154" spans="1:15" ht="11.25">
      <c r="A154" s="40"/>
      <c r="B154" s="42"/>
      <c r="C154" s="35"/>
      <c r="D154" s="53"/>
      <c r="E154" s="53"/>
      <c r="F154" s="53"/>
      <c r="G154" s="68"/>
      <c r="H154" s="68"/>
      <c r="I154" s="68"/>
      <c r="J154" s="68"/>
      <c r="K154" s="68"/>
      <c r="L154" s="68"/>
      <c r="M154" s="68"/>
      <c r="N154" s="2"/>
      <c r="O154" s="2"/>
    </row>
    <row r="155" spans="1:15" ht="11.25">
      <c r="A155" s="40"/>
      <c r="B155" s="42"/>
      <c r="C155" s="35"/>
      <c r="D155" s="53"/>
      <c r="E155" s="53"/>
      <c r="F155" s="53"/>
      <c r="G155" s="68"/>
      <c r="H155" s="68"/>
      <c r="I155" s="68"/>
      <c r="J155" s="68"/>
      <c r="K155" s="68"/>
      <c r="L155" s="68"/>
      <c r="M155" s="68"/>
      <c r="N155" s="2"/>
      <c r="O155" s="2"/>
    </row>
    <row r="156" spans="1:15" ht="11.25">
      <c r="A156" s="40"/>
      <c r="B156" s="42"/>
      <c r="C156" s="35"/>
      <c r="D156" s="53"/>
      <c r="E156" s="53"/>
      <c r="F156" s="53"/>
      <c r="G156" s="68"/>
      <c r="H156" s="68"/>
      <c r="I156" s="68"/>
      <c r="J156" s="68"/>
      <c r="K156" s="68"/>
      <c r="L156" s="68"/>
      <c r="M156" s="68"/>
      <c r="N156" s="2"/>
      <c r="O156" s="2"/>
    </row>
    <row r="157" spans="1:15" ht="11.25">
      <c r="A157" s="40"/>
      <c r="B157" s="42"/>
      <c r="C157" s="35"/>
      <c r="D157" s="53"/>
      <c r="E157" s="53"/>
      <c r="F157" s="53"/>
      <c r="G157" s="68"/>
      <c r="H157" s="68"/>
      <c r="I157" s="68"/>
      <c r="J157" s="68"/>
      <c r="K157" s="68"/>
      <c r="L157" s="68"/>
      <c r="M157" s="68"/>
      <c r="N157" s="2"/>
      <c r="O157" s="2"/>
    </row>
    <row r="158" spans="1:15" ht="11.25">
      <c r="A158" s="40"/>
      <c r="B158" s="42"/>
      <c r="C158" s="35"/>
      <c r="D158" s="53"/>
      <c r="E158" s="53"/>
      <c r="F158" s="53"/>
      <c r="G158" s="68"/>
      <c r="H158" s="68"/>
      <c r="I158" s="68"/>
      <c r="J158" s="68"/>
      <c r="K158" s="68"/>
      <c r="L158" s="68"/>
      <c r="M158" s="68"/>
      <c r="N158" s="2"/>
      <c r="O158" s="2"/>
    </row>
    <row r="159" spans="1:15" ht="11.25">
      <c r="A159" s="40"/>
      <c r="B159" s="42"/>
      <c r="C159" s="35"/>
      <c r="D159" s="53"/>
      <c r="E159" s="53"/>
      <c r="F159" s="53"/>
      <c r="G159" s="68"/>
      <c r="H159" s="68"/>
      <c r="I159" s="68"/>
      <c r="J159" s="68"/>
      <c r="K159" s="68"/>
      <c r="L159" s="68"/>
      <c r="M159" s="68"/>
      <c r="N159" s="2"/>
      <c r="O159" s="2"/>
    </row>
    <row r="160" spans="1:15" ht="11.25">
      <c r="A160" s="40"/>
      <c r="B160" s="42"/>
      <c r="C160" s="35"/>
      <c r="D160" s="53"/>
      <c r="E160" s="53"/>
      <c r="F160" s="53"/>
      <c r="G160" s="68"/>
      <c r="H160" s="68"/>
      <c r="I160" s="68"/>
      <c r="J160" s="68"/>
      <c r="K160" s="68"/>
      <c r="L160" s="68"/>
      <c r="M160" s="68"/>
      <c r="N160" s="2"/>
      <c r="O160" s="2"/>
    </row>
    <row r="161" spans="1:15" ht="11.25">
      <c r="A161" s="40"/>
      <c r="B161" s="42"/>
      <c r="C161" s="35"/>
      <c r="D161" s="53"/>
      <c r="E161" s="53"/>
      <c r="F161" s="53"/>
      <c r="G161" s="68"/>
      <c r="H161" s="68"/>
      <c r="I161" s="68"/>
      <c r="J161" s="68"/>
      <c r="K161" s="68"/>
      <c r="L161" s="68"/>
      <c r="M161" s="68"/>
      <c r="N161" s="2"/>
      <c r="O161" s="2"/>
    </row>
    <row r="162" spans="1:15" ht="11.25">
      <c r="A162" s="40"/>
      <c r="B162" s="42"/>
      <c r="C162" s="35"/>
      <c r="D162" s="53"/>
      <c r="E162" s="53"/>
      <c r="F162" s="53"/>
      <c r="G162" s="68"/>
      <c r="H162" s="68"/>
      <c r="I162" s="68"/>
      <c r="J162" s="68"/>
      <c r="K162" s="68"/>
      <c r="L162" s="68"/>
      <c r="M162" s="68"/>
      <c r="N162" s="2"/>
      <c r="O162" s="2"/>
    </row>
    <row r="163" spans="1:15" ht="11.25">
      <c r="A163" s="40"/>
      <c r="B163" s="42"/>
      <c r="C163" s="35"/>
      <c r="D163" s="53"/>
      <c r="E163" s="53"/>
      <c r="F163" s="53"/>
      <c r="G163" s="68"/>
      <c r="H163" s="68"/>
      <c r="I163" s="68"/>
      <c r="J163" s="68"/>
      <c r="K163" s="68"/>
      <c r="L163" s="68"/>
      <c r="M163" s="68"/>
      <c r="N163" s="2"/>
      <c r="O163" s="2"/>
    </row>
    <row r="164" spans="1:15" ht="11.25">
      <c r="A164" s="40"/>
      <c r="B164" s="42"/>
      <c r="C164" s="35"/>
      <c r="D164" s="53"/>
      <c r="E164" s="53"/>
      <c r="F164" s="53"/>
      <c r="G164" s="68"/>
      <c r="H164" s="68"/>
      <c r="I164" s="68"/>
      <c r="J164" s="68"/>
      <c r="K164" s="68"/>
      <c r="L164" s="68"/>
      <c r="M164" s="68"/>
      <c r="N164" s="2"/>
      <c r="O164" s="2"/>
    </row>
    <row r="165" spans="1:15" ht="11.25">
      <c r="A165" s="40"/>
      <c r="B165" s="42"/>
      <c r="C165" s="35"/>
      <c r="D165" s="53"/>
      <c r="E165" s="53"/>
      <c r="F165" s="53"/>
      <c r="G165" s="68"/>
      <c r="H165" s="68"/>
      <c r="I165" s="68"/>
      <c r="J165" s="68"/>
      <c r="K165" s="68"/>
      <c r="L165" s="68"/>
      <c r="M165" s="68"/>
      <c r="N165" s="2"/>
      <c r="O165" s="2"/>
    </row>
    <row r="166" spans="1:15" ht="11.25">
      <c r="A166" s="40"/>
      <c r="B166" s="42"/>
      <c r="C166" s="35"/>
      <c r="D166" s="53"/>
      <c r="E166" s="53"/>
      <c r="F166" s="53"/>
      <c r="G166" s="68"/>
      <c r="H166" s="68"/>
      <c r="I166" s="68"/>
      <c r="J166" s="68"/>
      <c r="K166" s="68"/>
      <c r="L166" s="68"/>
      <c r="M166" s="68"/>
      <c r="N166" s="2"/>
      <c r="O166" s="2"/>
    </row>
    <row r="167" spans="1:15" ht="11.25">
      <c r="A167" s="40"/>
      <c r="B167" s="42"/>
      <c r="C167" s="35"/>
      <c r="D167" s="53"/>
      <c r="E167" s="53"/>
      <c r="F167" s="53"/>
      <c r="G167" s="68"/>
      <c r="H167" s="68"/>
      <c r="I167" s="68"/>
      <c r="J167" s="68"/>
      <c r="K167" s="68"/>
      <c r="L167" s="68"/>
      <c r="M167" s="68"/>
      <c r="N167" s="2"/>
      <c r="O167" s="2"/>
    </row>
    <row r="168" spans="1:15" ht="11.25">
      <c r="A168" s="40"/>
      <c r="B168" s="42"/>
      <c r="C168" s="35"/>
      <c r="D168" s="53"/>
      <c r="E168" s="53"/>
      <c r="F168" s="53"/>
      <c r="G168" s="68"/>
      <c r="H168" s="68"/>
      <c r="I168" s="68"/>
      <c r="J168" s="68"/>
      <c r="K168" s="68"/>
      <c r="L168" s="68"/>
      <c r="M168" s="68"/>
      <c r="N168" s="2"/>
      <c r="O168" s="2"/>
    </row>
    <row r="169" spans="1:15" ht="11.25">
      <c r="A169" s="40"/>
      <c r="B169" s="42"/>
      <c r="C169" s="35"/>
      <c r="D169" s="53"/>
      <c r="E169" s="53"/>
      <c r="F169" s="53"/>
      <c r="G169" s="68"/>
      <c r="H169" s="68"/>
      <c r="I169" s="68"/>
      <c r="J169" s="68"/>
      <c r="K169" s="68"/>
      <c r="L169" s="68"/>
      <c r="M169" s="68"/>
      <c r="N169" s="2"/>
      <c r="O169" s="2"/>
    </row>
    <row r="170" spans="1:15" ht="11.25">
      <c r="A170" s="40"/>
      <c r="B170" s="42"/>
      <c r="C170" s="35"/>
      <c r="D170" s="53"/>
      <c r="E170" s="53"/>
      <c r="F170" s="53"/>
      <c r="G170" s="68"/>
      <c r="H170" s="68"/>
      <c r="I170" s="68"/>
      <c r="J170" s="68"/>
      <c r="K170" s="68"/>
      <c r="L170" s="68"/>
      <c r="M170" s="68"/>
      <c r="N170" s="2"/>
      <c r="O170" s="2"/>
    </row>
    <row r="171" spans="1:15" ht="11.25">
      <c r="A171" s="40"/>
      <c r="B171" s="42"/>
      <c r="C171" s="35"/>
      <c r="D171" s="53"/>
      <c r="E171" s="53"/>
      <c r="F171" s="53"/>
      <c r="G171" s="68"/>
      <c r="H171" s="68"/>
      <c r="I171" s="68"/>
      <c r="J171" s="68"/>
      <c r="K171" s="68"/>
      <c r="L171" s="68"/>
      <c r="M171" s="68"/>
      <c r="N171" s="2"/>
      <c r="O171" s="2"/>
    </row>
    <row r="172" spans="1:15" ht="11.25">
      <c r="A172" s="40"/>
      <c r="B172" s="42"/>
      <c r="C172" s="35"/>
      <c r="D172" s="53"/>
      <c r="E172" s="53"/>
      <c r="F172" s="53"/>
      <c r="G172" s="68"/>
      <c r="H172" s="68"/>
      <c r="I172" s="68"/>
      <c r="J172" s="68"/>
      <c r="K172" s="68"/>
      <c r="L172" s="68"/>
      <c r="M172" s="68"/>
      <c r="N172" s="2"/>
      <c r="O172" s="2"/>
    </row>
    <row r="173" spans="1:15" ht="11.25">
      <c r="A173" s="40"/>
      <c r="B173" s="42"/>
      <c r="C173" s="35"/>
      <c r="D173" s="53"/>
      <c r="E173" s="53"/>
      <c r="F173" s="53"/>
      <c r="G173" s="68"/>
      <c r="H173" s="68"/>
      <c r="I173" s="68"/>
      <c r="J173" s="68"/>
      <c r="K173" s="68"/>
      <c r="L173" s="68"/>
      <c r="M173" s="68"/>
      <c r="N173" s="2"/>
      <c r="O173" s="2"/>
    </row>
    <row r="174" spans="1:15" ht="11.25">
      <c r="A174" s="40"/>
      <c r="B174" s="42"/>
      <c r="C174" s="35"/>
      <c r="D174" s="53"/>
      <c r="E174" s="53"/>
      <c r="F174" s="53"/>
      <c r="G174" s="68"/>
      <c r="H174" s="68"/>
      <c r="I174" s="68"/>
      <c r="J174" s="68"/>
      <c r="K174" s="68"/>
      <c r="L174" s="68"/>
      <c r="M174" s="68"/>
      <c r="N174" s="2"/>
      <c r="O174" s="2"/>
    </row>
    <row r="175" spans="1:15" ht="11.25">
      <c r="A175" s="40"/>
      <c r="B175" s="42"/>
      <c r="C175" s="35"/>
      <c r="D175" s="53"/>
      <c r="E175" s="53"/>
      <c r="F175" s="53"/>
      <c r="G175" s="68"/>
      <c r="H175" s="68"/>
      <c r="I175" s="68"/>
      <c r="J175" s="68"/>
      <c r="K175" s="68"/>
      <c r="L175" s="68"/>
      <c r="M175" s="68"/>
      <c r="N175" s="2"/>
      <c r="O175" s="2"/>
    </row>
    <row r="176" spans="1:15" ht="11.25">
      <c r="A176" s="40"/>
      <c r="B176" s="42"/>
      <c r="C176" s="35"/>
      <c r="D176" s="53"/>
      <c r="E176" s="53"/>
      <c r="F176" s="53"/>
      <c r="G176" s="68"/>
      <c r="H176" s="68"/>
      <c r="I176" s="68"/>
      <c r="J176" s="68"/>
      <c r="K176" s="68"/>
      <c r="L176" s="68"/>
      <c r="M176" s="68"/>
      <c r="N176" s="2"/>
      <c r="O176" s="2"/>
    </row>
    <row r="177" spans="1:15" ht="11.25">
      <c r="A177" s="40"/>
      <c r="B177" s="42"/>
      <c r="C177" s="35"/>
      <c r="D177" s="53"/>
      <c r="E177" s="53"/>
      <c r="F177" s="53"/>
      <c r="G177" s="68"/>
      <c r="H177" s="68"/>
      <c r="I177" s="68"/>
      <c r="J177" s="68"/>
      <c r="K177" s="68"/>
      <c r="L177" s="68"/>
      <c r="M177" s="68"/>
      <c r="N177" s="2"/>
      <c r="O177" s="2"/>
    </row>
    <row r="178" spans="1:15" ht="11.25">
      <c r="A178" s="40"/>
      <c r="B178" s="42"/>
      <c r="C178" s="35"/>
      <c r="D178" s="53"/>
      <c r="E178" s="53"/>
      <c r="F178" s="53"/>
      <c r="G178" s="68"/>
      <c r="H178" s="68"/>
      <c r="I178" s="68"/>
      <c r="J178" s="68"/>
      <c r="K178" s="68"/>
      <c r="L178" s="68"/>
      <c r="M178" s="68"/>
      <c r="N178" s="2"/>
      <c r="O178" s="2"/>
    </row>
    <row r="179" spans="1:15" ht="11.25">
      <c r="A179" s="40"/>
      <c r="B179" s="42"/>
      <c r="C179" s="35"/>
      <c r="D179" s="53"/>
      <c r="E179" s="53"/>
      <c r="F179" s="53"/>
      <c r="G179" s="68"/>
      <c r="H179" s="68"/>
      <c r="I179" s="68"/>
      <c r="J179" s="68"/>
      <c r="K179" s="68"/>
      <c r="L179" s="68"/>
      <c r="M179" s="68"/>
      <c r="N179" s="2"/>
      <c r="O179" s="2"/>
    </row>
    <row r="180" spans="1:15" ht="11.25">
      <c r="A180" s="40"/>
      <c r="B180" s="42"/>
      <c r="C180" s="35"/>
      <c r="D180" s="53"/>
      <c r="E180" s="53"/>
      <c r="F180" s="53"/>
      <c r="G180" s="68"/>
      <c r="H180" s="68"/>
      <c r="I180" s="68"/>
      <c r="J180" s="68"/>
      <c r="K180" s="68"/>
      <c r="L180" s="68"/>
      <c r="M180" s="68"/>
      <c r="N180" s="2"/>
      <c r="O180" s="2"/>
    </row>
    <row r="181" spans="1:15" ht="11.25">
      <c r="A181" s="40"/>
      <c r="B181" s="42"/>
      <c r="C181" s="35"/>
      <c r="D181" s="53"/>
      <c r="E181" s="53"/>
      <c r="F181" s="53"/>
      <c r="G181" s="68"/>
      <c r="H181" s="68"/>
      <c r="I181" s="68"/>
      <c r="J181" s="68"/>
      <c r="K181" s="68"/>
      <c r="L181" s="68"/>
      <c r="M181" s="68"/>
      <c r="N181" s="2"/>
      <c r="O181" s="2"/>
    </row>
    <row r="182" spans="1:15" ht="11.25">
      <c r="A182" s="40"/>
      <c r="B182" s="42"/>
      <c r="C182" s="35"/>
      <c r="D182" s="53"/>
      <c r="E182" s="53"/>
      <c r="F182" s="53"/>
      <c r="G182" s="68"/>
      <c r="H182" s="68"/>
      <c r="I182" s="68"/>
      <c r="J182" s="68"/>
      <c r="K182" s="68"/>
      <c r="L182" s="68"/>
      <c r="M182" s="68"/>
      <c r="N182" s="2"/>
      <c r="O182" s="2"/>
    </row>
    <row r="183" spans="1:15" ht="11.25">
      <c r="A183" s="40"/>
      <c r="B183" s="42"/>
      <c r="C183" s="35"/>
      <c r="D183" s="53"/>
      <c r="E183" s="53"/>
      <c r="F183" s="53"/>
      <c r="G183" s="68"/>
      <c r="H183" s="68"/>
      <c r="I183" s="68"/>
      <c r="J183" s="68"/>
      <c r="K183" s="68"/>
      <c r="L183" s="68"/>
      <c r="M183" s="68"/>
      <c r="N183" s="2"/>
      <c r="O183" s="2"/>
    </row>
    <row r="184" spans="1:15" ht="11.25">
      <c r="A184" s="40"/>
      <c r="B184" s="42"/>
      <c r="C184" s="35"/>
      <c r="D184" s="53"/>
      <c r="E184" s="53"/>
      <c r="F184" s="53"/>
      <c r="G184" s="68"/>
      <c r="H184" s="68"/>
      <c r="I184" s="68"/>
      <c r="J184" s="68"/>
      <c r="K184" s="68"/>
      <c r="L184" s="68"/>
      <c r="M184" s="68"/>
      <c r="N184" s="2"/>
      <c r="O184" s="2"/>
    </row>
    <row r="185" spans="1:15" ht="11.25">
      <c r="A185" s="40"/>
      <c r="B185" s="42"/>
      <c r="C185" s="35"/>
      <c r="D185" s="53"/>
      <c r="E185" s="53"/>
      <c r="F185" s="53"/>
      <c r="G185" s="68"/>
      <c r="H185" s="68"/>
      <c r="I185" s="68"/>
      <c r="J185" s="68"/>
      <c r="K185" s="68"/>
      <c r="L185" s="68"/>
      <c r="M185" s="68"/>
      <c r="N185" s="2"/>
      <c r="O185" s="2"/>
    </row>
    <row r="186" spans="1:15" ht="11.25">
      <c r="A186" s="40"/>
      <c r="B186" s="42"/>
      <c r="C186" s="35"/>
      <c r="D186" s="53"/>
      <c r="E186" s="53"/>
      <c r="F186" s="53"/>
      <c r="G186" s="68"/>
      <c r="H186" s="68"/>
      <c r="I186" s="68"/>
      <c r="J186" s="68"/>
      <c r="K186" s="68"/>
      <c r="L186" s="68"/>
      <c r="M186" s="68"/>
      <c r="N186" s="2"/>
      <c r="O186" s="2"/>
    </row>
    <row r="187" spans="1:15" ht="11.25">
      <c r="A187" s="40"/>
      <c r="B187" s="42"/>
      <c r="C187" s="35"/>
      <c r="D187" s="53"/>
      <c r="E187" s="53"/>
      <c r="F187" s="53"/>
      <c r="G187" s="68"/>
      <c r="H187" s="68"/>
      <c r="I187" s="68"/>
      <c r="J187" s="68"/>
      <c r="K187" s="68"/>
      <c r="L187" s="68"/>
      <c r="M187" s="68"/>
      <c r="N187" s="2"/>
      <c r="O187" s="2"/>
    </row>
    <row r="188" spans="1:15" ht="11.25">
      <c r="A188" s="40"/>
      <c r="B188" s="42"/>
      <c r="C188" s="35"/>
      <c r="D188" s="53"/>
      <c r="E188" s="53"/>
      <c r="F188" s="53"/>
      <c r="G188" s="68"/>
      <c r="H188" s="68"/>
      <c r="I188" s="68"/>
      <c r="J188" s="68"/>
      <c r="K188" s="68"/>
      <c r="L188" s="68"/>
      <c r="M188" s="68"/>
      <c r="N188" s="2"/>
      <c r="O188" s="2"/>
    </row>
    <row r="189" spans="1:15" ht="11.25">
      <c r="A189" s="40"/>
      <c r="B189" s="42"/>
      <c r="C189" s="35"/>
      <c r="D189" s="53"/>
      <c r="E189" s="53"/>
      <c r="F189" s="53"/>
      <c r="G189" s="68"/>
      <c r="H189" s="68"/>
      <c r="I189" s="68"/>
      <c r="J189" s="68"/>
      <c r="K189" s="68"/>
      <c r="L189" s="68"/>
      <c r="M189" s="68"/>
      <c r="N189" s="2"/>
      <c r="O189" s="2"/>
    </row>
    <row r="190" spans="1:15" ht="11.25">
      <c r="A190" s="40"/>
      <c r="B190" s="42"/>
      <c r="C190" s="35"/>
      <c r="D190" s="53"/>
      <c r="E190" s="53"/>
      <c r="F190" s="53"/>
      <c r="G190" s="68"/>
      <c r="H190" s="68"/>
      <c r="I190" s="68"/>
      <c r="J190" s="68"/>
      <c r="K190" s="68"/>
      <c r="L190" s="68"/>
      <c r="M190" s="68"/>
      <c r="N190" s="2"/>
      <c r="O190" s="2"/>
    </row>
    <row r="191" spans="1:15" ht="11.25">
      <c r="A191" s="40"/>
      <c r="B191" s="42"/>
      <c r="C191" s="35"/>
      <c r="D191" s="53"/>
      <c r="E191" s="53"/>
      <c r="F191" s="53"/>
      <c r="G191" s="68"/>
      <c r="H191" s="68"/>
      <c r="I191" s="68"/>
      <c r="J191" s="68"/>
      <c r="K191" s="68"/>
      <c r="L191" s="68"/>
      <c r="M191" s="68"/>
      <c r="N191" s="2"/>
      <c r="O191" s="2"/>
    </row>
    <row r="192" spans="1:15" ht="11.25">
      <c r="A192" s="40"/>
      <c r="B192" s="42"/>
      <c r="C192" s="35"/>
      <c r="D192" s="53"/>
      <c r="E192" s="53"/>
      <c r="F192" s="53"/>
      <c r="G192" s="68"/>
      <c r="H192" s="68"/>
      <c r="I192" s="68"/>
      <c r="J192" s="68"/>
      <c r="K192" s="68"/>
      <c r="L192" s="68"/>
      <c r="M192" s="68"/>
      <c r="N192" s="2"/>
      <c r="O192" s="2"/>
    </row>
    <row r="193" spans="1:15" ht="11.25">
      <c r="A193" s="40"/>
      <c r="B193" s="42"/>
      <c r="C193" s="35"/>
      <c r="D193" s="53"/>
      <c r="E193" s="53"/>
      <c r="F193" s="53"/>
      <c r="G193" s="68"/>
      <c r="H193" s="68"/>
      <c r="I193" s="68"/>
      <c r="J193" s="68"/>
      <c r="K193" s="68"/>
      <c r="L193" s="68"/>
      <c r="M193" s="68"/>
      <c r="N193" s="2"/>
      <c r="O193" s="2"/>
    </row>
    <row r="194" spans="1:15" ht="11.25">
      <c r="A194" s="40"/>
      <c r="B194" s="42"/>
      <c r="C194" s="35"/>
      <c r="D194" s="53"/>
      <c r="E194" s="53"/>
      <c r="F194" s="53"/>
      <c r="G194" s="68"/>
      <c r="H194" s="68"/>
      <c r="I194" s="68"/>
      <c r="J194" s="68"/>
      <c r="K194" s="68"/>
      <c r="L194" s="68"/>
      <c r="M194" s="68"/>
      <c r="N194" s="2"/>
      <c r="O194" s="2"/>
    </row>
    <row r="195" spans="1:15" ht="11.25">
      <c r="A195" s="40"/>
      <c r="B195" s="42"/>
      <c r="C195" s="35"/>
      <c r="D195" s="53"/>
      <c r="E195" s="53"/>
      <c r="F195" s="53"/>
      <c r="G195" s="68"/>
      <c r="H195" s="68"/>
      <c r="I195" s="68"/>
      <c r="J195" s="68"/>
      <c r="K195" s="68"/>
      <c r="L195" s="68"/>
      <c r="M195" s="68"/>
      <c r="N195" s="2"/>
      <c r="O195" s="2"/>
    </row>
    <row r="196" spans="1:15" ht="11.25">
      <c r="A196" s="40"/>
      <c r="B196" s="42"/>
      <c r="C196" s="35"/>
      <c r="D196" s="53"/>
      <c r="E196" s="53"/>
      <c r="F196" s="53"/>
      <c r="G196" s="68"/>
      <c r="H196" s="68"/>
      <c r="I196" s="68"/>
      <c r="J196" s="68"/>
      <c r="K196" s="68"/>
      <c r="L196" s="68"/>
      <c r="M196" s="68"/>
      <c r="N196" s="2"/>
      <c r="O196" s="2"/>
    </row>
    <row r="197" spans="1:15" ht="11.25">
      <c r="A197" s="40"/>
      <c r="B197" s="42"/>
      <c r="C197" s="35"/>
      <c r="D197" s="53"/>
      <c r="E197" s="53"/>
      <c r="F197" s="53"/>
      <c r="G197" s="68"/>
      <c r="H197" s="68"/>
      <c r="I197" s="68"/>
      <c r="J197" s="68"/>
      <c r="K197" s="68"/>
      <c r="L197" s="68"/>
      <c r="M197" s="68"/>
      <c r="N197" s="2"/>
      <c r="O197" s="2"/>
    </row>
    <row r="198" spans="1:15" ht="11.25">
      <c r="A198" s="40"/>
      <c r="B198" s="42"/>
      <c r="C198" s="35"/>
      <c r="D198" s="53"/>
      <c r="E198" s="53"/>
      <c r="F198" s="53"/>
      <c r="G198" s="68"/>
      <c r="H198" s="68"/>
      <c r="I198" s="68"/>
      <c r="J198" s="68"/>
      <c r="K198" s="68"/>
      <c r="L198" s="68"/>
      <c r="M198" s="68"/>
      <c r="N198" s="2"/>
      <c r="O198" s="2"/>
    </row>
    <row r="199" spans="1:15" ht="11.25">
      <c r="A199" s="40"/>
      <c r="B199" s="42"/>
      <c r="C199" s="35"/>
      <c r="D199" s="53"/>
      <c r="E199" s="53"/>
      <c r="F199" s="53"/>
      <c r="G199" s="68"/>
      <c r="H199" s="68"/>
      <c r="I199" s="68"/>
      <c r="J199" s="68"/>
      <c r="K199" s="68"/>
      <c r="L199" s="68"/>
      <c r="M199" s="68"/>
      <c r="N199" s="2"/>
      <c r="O199" s="2"/>
    </row>
    <row r="200" spans="1:15" ht="11.25">
      <c r="A200" s="40"/>
      <c r="B200" s="42"/>
      <c r="C200" s="35"/>
      <c r="D200" s="53"/>
      <c r="E200" s="53"/>
      <c r="F200" s="53"/>
      <c r="G200" s="68"/>
      <c r="H200" s="68"/>
      <c r="I200" s="68"/>
      <c r="J200" s="68"/>
      <c r="K200" s="68"/>
      <c r="L200" s="68"/>
      <c r="M200" s="68"/>
      <c r="N200" s="2"/>
      <c r="O200" s="2"/>
    </row>
    <row r="201" spans="1:15" ht="11.25">
      <c r="A201" s="40"/>
      <c r="B201" s="42"/>
      <c r="C201" s="35"/>
      <c r="D201" s="53"/>
      <c r="E201" s="53"/>
      <c r="F201" s="53"/>
      <c r="G201" s="68"/>
      <c r="H201" s="68"/>
      <c r="I201" s="68"/>
      <c r="J201" s="68"/>
      <c r="K201" s="68"/>
      <c r="L201" s="68"/>
      <c r="M201" s="68"/>
      <c r="N201" s="2"/>
      <c r="O201" s="2"/>
    </row>
    <row r="202" spans="1:15" ht="11.25">
      <c r="A202" s="40"/>
      <c r="B202" s="42"/>
      <c r="C202" s="35"/>
      <c r="D202" s="53"/>
      <c r="E202" s="53"/>
      <c r="F202" s="53"/>
      <c r="G202" s="68"/>
      <c r="H202" s="68"/>
      <c r="I202" s="68"/>
      <c r="J202" s="68"/>
      <c r="K202" s="68"/>
      <c r="L202" s="68"/>
      <c r="M202" s="68"/>
      <c r="N202" s="2"/>
      <c r="O202" s="2"/>
    </row>
    <row r="203" spans="1:15" ht="11.25">
      <c r="A203" s="40"/>
      <c r="B203" s="42"/>
      <c r="C203" s="35"/>
      <c r="D203" s="53"/>
      <c r="E203" s="53"/>
      <c r="F203" s="53"/>
      <c r="G203" s="68"/>
      <c r="H203" s="68"/>
      <c r="I203" s="68"/>
      <c r="J203" s="68"/>
      <c r="K203" s="68"/>
      <c r="L203" s="68"/>
      <c r="M203" s="68"/>
      <c r="N203" s="2"/>
      <c r="O203" s="2"/>
    </row>
    <row r="204" spans="1:15" ht="11.25">
      <c r="A204" s="40"/>
      <c r="B204" s="42"/>
      <c r="C204" s="35"/>
      <c r="D204" s="53"/>
      <c r="E204" s="53"/>
      <c r="F204" s="53"/>
      <c r="G204" s="68"/>
      <c r="H204" s="68"/>
      <c r="I204" s="68"/>
      <c r="J204" s="68"/>
      <c r="K204" s="68"/>
      <c r="L204" s="68"/>
      <c r="M204" s="68"/>
      <c r="N204" s="2"/>
      <c r="O204" s="2"/>
    </row>
    <row r="205" spans="1:15" ht="11.25">
      <c r="A205" s="40"/>
      <c r="B205" s="42"/>
      <c r="C205" s="35"/>
      <c r="D205" s="53"/>
      <c r="E205" s="53"/>
      <c r="F205" s="53"/>
      <c r="G205" s="68"/>
      <c r="H205" s="68"/>
      <c r="I205" s="68"/>
      <c r="J205" s="68"/>
      <c r="K205" s="68"/>
      <c r="L205" s="68"/>
      <c r="M205" s="68"/>
      <c r="N205" s="2"/>
      <c r="O205" s="2"/>
    </row>
    <row r="206" spans="1:15" ht="11.25">
      <c r="A206" s="40"/>
      <c r="B206" s="42"/>
      <c r="C206" s="35"/>
      <c r="D206" s="53"/>
      <c r="E206" s="53"/>
      <c r="F206" s="53"/>
      <c r="G206" s="68"/>
      <c r="H206" s="68"/>
      <c r="I206" s="68"/>
      <c r="J206" s="68"/>
      <c r="K206" s="68"/>
      <c r="L206" s="68"/>
      <c r="M206" s="68"/>
      <c r="N206" s="2"/>
      <c r="O206" s="2"/>
    </row>
    <row r="207" spans="1:15" ht="11.25">
      <c r="A207" s="40"/>
      <c r="B207" s="42"/>
      <c r="C207" s="35"/>
      <c r="D207" s="53"/>
      <c r="E207" s="53"/>
      <c r="F207" s="53"/>
      <c r="G207" s="68"/>
      <c r="H207" s="68"/>
      <c r="I207" s="68"/>
      <c r="J207" s="68"/>
      <c r="K207" s="68"/>
      <c r="L207" s="68"/>
      <c r="M207" s="68"/>
      <c r="N207" s="2"/>
      <c r="O207" s="2"/>
    </row>
    <row r="208" spans="1:15" ht="11.25">
      <c r="A208" s="40"/>
      <c r="B208" s="42"/>
      <c r="C208" s="35"/>
      <c r="D208" s="53"/>
      <c r="E208" s="53"/>
      <c r="F208" s="53"/>
      <c r="G208" s="68"/>
      <c r="H208" s="68"/>
      <c r="I208" s="68"/>
      <c r="J208" s="68"/>
      <c r="K208" s="68"/>
      <c r="L208" s="68"/>
      <c r="M208" s="68"/>
      <c r="N208" s="2"/>
      <c r="O208" s="2"/>
    </row>
    <row r="209" spans="1:15" ht="11.25">
      <c r="A209" s="40"/>
      <c r="B209" s="42"/>
      <c r="C209" s="35"/>
      <c r="D209" s="53"/>
      <c r="E209" s="53"/>
      <c r="F209" s="53"/>
      <c r="G209" s="68"/>
      <c r="H209" s="68"/>
      <c r="I209" s="68"/>
      <c r="J209" s="68"/>
      <c r="K209" s="68"/>
      <c r="L209" s="68"/>
      <c r="M209" s="68"/>
      <c r="N209" s="2"/>
      <c r="O209" s="2"/>
    </row>
    <row r="210" spans="1:15" ht="11.25">
      <c r="A210" s="40"/>
      <c r="B210" s="42"/>
      <c r="C210" s="35"/>
      <c r="D210" s="53"/>
      <c r="E210" s="53"/>
      <c r="F210" s="53"/>
      <c r="G210" s="68"/>
      <c r="H210" s="68"/>
      <c r="I210" s="68"/>
      <c r="J210" s="68"/>
      <c r="K210" s="68"/>
      <c r="L210" s="68"/>
      <c r="M210" s="68"/>
      <c r="N210" s="2"/>
      <c r="O210" s="2"/>
    </row>
    <row r="211" spans="1:15" ht="11.25">
      <c r="A211" s="40"/>
      <c r="B211" s="42"/>
      <c r="C211" s="35"/>
      <c r="D211" s="53"/>
      <c r="E211" s="53"/>
      <c r="F211" s="53"/>
      <c r="G211" s="68"/>
      <c r="H211" s="68"/>
      <c r="I211" s="68"/>
      <c r="J211" s="68"/>
      <c r="K211" s="68"/>
      <c r="L211" s="68"/>
      <c r="M211" s="68"/>
      <c r="N211" s="2"/>
      <c r="O211" s="2"/>
    </row>
    <row r="212" spans="1:15" ht="11.25">
      <c r="A212" s="40"/>
      <c r="B212" s="42"/>
      <c r="C212" s="35"/>
      <c r="D212" s="53"/>
      <c r="E212" s="53"/>
      <c r="F212" s="53"/>
      <c r="G212" s="68"/>
      <c r="H212" s="68"/>
      <c r="I212" s="68"/>
      <c r="J212" s="68"/>
      <c r="K212" s="68"/>
      <c r="L212" s="68"/>
      <c r="M212" s="68"/>
      <c r="N212" s="2"/>
      <c r="O212" s="2"/>
    </row>
    <row r="213" spans="1:15" ht="11.25">
      <c r="A213" s="40"/>
      <c r="B213" s="42"/>
      <c r="C213" s="35"/>
      <c r="D213" s="53"/>
      <c r="E213" s="53"/>
      <c r="F213" s="53"/>
      <c r="G213" s="68"/>
      <c r="H213" s="68"/>
      <c r="I213" s="68"/>
      <c r="J213" s="68"/>
      <c r="K213" s="68"/>
      <c r="L213" s="68"/>
      <c r="M213" s="68"/>
      <c r="N213" s="2"/>
      <c r="O213" s="2"/>
    </row>
    <row r="214" spans="1:15" ht="11.25">
      <c r="A214" s="40"/>
      <c r="B214" s="42"/>
      <c r="C214" s="35"/>
      <c r="D214" s="53"/>
      <c r="E214" s="53"/>
      <c r="F214" s="53"/>
      <c r="G214" s="68"/>
      <c r="H214" s="68"/>
      <c r="I214" s="68"/>
      <c r="J214" s="68"/>
      <c r="K214" s="68"/>
      <c r="L214" s="68"/>
      <c r="M214" s="68"/>
      <c r="N214" s="2"/>
      <c r="O214" s="2"/>
    </row>
    <row r="215" spans="1:15" ht="11.25">
      <c r="A215" s="40"/>
      <c r="B215" s="42"/>
      <c r="C215" s="35"/>
      <c r="D215" s="53"/>
      <c r="E215" s="53"/>
      <c r="F215" s="53"/>
      <c r="G215" s="68"/>
      <c r="H215" s="68"/>
      <c r="I215" s="68"/>
      <c r="J215" s="68"/>
      <c r="K215" s="68"/>
      <c r="L215" s="68"/>
      <c r="M215" s="68"/>
      <c r="N215" s="2"/>
      <c r="O215" s="2"/>
    </row>
    <row r="216" spans="1:15" ht="11.25">
      <c r="A216" s="40"/>
      <c r="B216" s="42"/>
      <c r="C216" s="35"/>
      <c r="D216" s="53"/>
      <c r="E216" s="53"/>
      <c r="F216" s="53"/>
      <c r="G216" s="68"/>
      <c r="H216" s="68"/>
      <c r="I216" s="68"/>
      <c r="J216" s="68"/>
      <c r="K216" s="68"/>
      <c r="L216" s="68"/>
      <c r="M216" s="68"/>
      <c r="N216" s="2"/>
      <c r="O216" s="2"/>
    </row>
    <row r="217" spans="1:15" ht="11.25">
      <c r="A217" s="40"/>
      <c r="B217" s="42"/>
      <c r="C217" s="35"/>
      <c r="D217" s="53"/>
      <c r="E217" s="53"/>
      <c r="F217" s="53"/>
      <c r="G217" s="68"/>
      <c r="H217" s="68"/>
      <c r="I217" s="68"/>
      <c r="J217" s="68"/>
      <c r="K217" s="68"/>
      <c r="L217" s="68"/>
      <c r="M217" s="68"/>
      <c r="N217" s="2"/>
      <c r="O217" s="2"/>
    </row>
    <row r="218" spans="1:15" ht="11.25">
      <c r="A218" s="40"/>
      <c r="B218" s="42"/>
      <c r="C218" s="35"/>
      <c r="D218" s="53"/>
      <c r="E218" s="53"/>
      <c r="F218" s="53"/>
      <c r="G218" s="68"/>
      <c r="H218" s="68"/>
      <c r="I218" s="68"/>
      <c r="J218" s="68"/>
      <c r="K218" s="68"/>
      <c r="L218" s="68"/>
      <c r="M218" s="68"/>
      <c r="N218" s="2"/>
      <c r="O218" s="2"/>
    </row>
    <row r="219" spans="1:15" ht="11.25">
      <c r="A219" s="40"/>
      <c r="B219" s="42"/>
      <c r="C219" s="35"/>
      <c r="D219" s="53"/>
      <c r="E219" s="53"/>
      <c r="F219" s="53"/>
      <c r="G219" s="68"/>
      <c r="H219" s="68"/>
      <c r="I219" s="68"/>
      <c r="J219" s="68"/>
      <c r="K219" s="68"/>
      <c r="L219" s="68"/>
      <c r="M219" s="68"/>
      <c r="N219" s="2"/>
      <c r="O219" s="2"/>
    </row>
    <row r="220" spans="1:15" ht="11.25">
      <c r="A220" s="40"/>
      <c r="B220" s="42"/>
      <c r="C220" s="35"/>
      <c r="D220" s="53"/>
      <c r="E220" s="53"/>
      <c r="F220" s="53"/>
      <c r="G220" s="68"/>
      <c r="H220" s="68"/>
      <c r="I220" s="68"/>
      <c r="J220" s="68"/>
      <c r="K220" s="68"/>
      <c r="L220" s="68"/>
      <c r="M220" s="68"/>
      <c r="N220" s="2"/>
      <c r="O220" s="2"/>
    </row>
    <row r="221" spans="1:15" ht="11.25">
      <c r="A221" s="40"/>
      <c r="B221" s="42"/>
      <c r="C221" s="35"/>
      <c r="D221" s="53"/>
      <c r="E221" s="53"/>
      <c r="F221" s="53"/>
      <c r="G221" s="68"/>
      <c r="H221" s="68"/>
      <c r="I221" s="68"/>
      <c r="J221" s="68"/>
      <c r="K221" s="68"/>
      <c r="L221" s="68"/>
      <c r="M221" s="68"/>
      <c r="N221" s="2"/>
      <c r="O221" s="2"/>
    </row>
    <row r="222" spans="1:15" ht="11.25">
      <c r="A222" s="40"/>
      <c r="B222" s="42"/>
      <c r="C222" s="35"/>
      <c r="D222" s="53"/>
      <c r="E222" s="53"/>
      <c r="F222" s="53"/>
      <c r="G222" s="68"/>
      <c r="H222" s="68"/>
      <c r="I222" s="68"/>
      <c r="J222" s="68"/>
      <c r="K222" s="68"/>
      <c r="L222" s="68"/>
      <c r="M222" s="68"/>
      <c r="N222" s="2"/>
      <c r="O222" s="2"/>
    </row>
    <row r="223" spans="1:15" ht="11.25">
      <c r="A223" s="40"/>
      <c r="B223" s="42"/>
      <c r="C223" s="35"/>
      <c r="D223" s="53"/>
      <c r="E223" s="53"/>
      <c r="F223" s="53"/>
      <c r="G223" s="68"/>
      <c r="H223" s="68"/>
      <c r="I223" s="68"/>
      <c r="J223" s="68"/>
      <c r="K223" s="68"/>
      <c r="L223" s="68"/>
      <c r="M223" s="68"/>
      <c r="N223" s="2"/>
      <c r="O223" s="2"/>
    </row>
    <row r="224" spans="1:15" ht="11.25">
      <c r="A224" s="40"/>
      <c r="B224" s="42"/>
      <c r="C224" s="35"/>
      <c r="D224" s="53"/>
      <c r="E224" s="53"/>
      <c r="F224" s="53"/>
      <c r="G224" s="68"/>
      <c r="H224" s="68"/>
      <c r="I224" s="68"/>
      <c r="J224" s="68"/>
      <c r="K224" s="68"/>
      <c r="L224" s="68"/>
      <c r="M224" s="68"/>
      <c r="N224" s="2"/>
      <c r="O224" s="2"/>
    </row>
    <row r="225" spans="1:15" ht="11.25">
      <c r="A225" s="40"/>
      <c r="B225" s="42"/>
      <c r="C225" s="35"/>
      <c r="D225" s="53"/>
      <c r="E225" s="53"/>
      <c r="F225" s="53"/>
      <c r="G225" s="68"/>
      <c r="H225" s="68"/>
      <c r="I225" s="68"/>
      <c r="J225" s="68"/>
      <c r="K225" s="68"/>
      <c r="L225" s="68"/>
      <c r="M225" s="68"/>
      <c r="N225" s="2"/>
      <c r="O225" s="2"/>
    </row>
    <row r="226" spans="1:15" ht="11.25">
      <c r="A226" s="40"/>
      <c r="B226" s="42"/>
      <c r="C226" s="35"/>
      <c r="D226" s="53"/>
      <c r="E226" s="53"/>
      <c r="F226" s="53"/>
      <c r="G226" s="68"/>
      <c r="H226" s="68"/>
      <c r="I226" s="68"/>
      <c r="J226" s="68"/>
      <c r="K226" s="68"/>
      <c r="L226" s="68"/>
      <c r="M226" s="68"/>
      <c r="N226" s="2"/>
      <c r="O226" s="2"/>
    </row>
    <row r="227" spans="1:15" ht="11.25">
      <c r="A227" s="40"/>
      <c r="B227" s="42"/>
      <c r="C227" s="35"/>
      <c r="D227" s="53"/>
      <c r="E227" s="53"/>
      <c r="F227" s="53"/>
      <c r="G227" s="68"/>
      <c r="H227" s="68"/>
      <c r="I227" s="68"/>
      <c r="J227" s="68"/>
      <c r="K227" s="68"/>
      <c r="L227" s="68"/>
      <c r="M227" s="68"/>
      <c r="N227" s="2"/>
      <c r="O227" s="2"/>
    </row>
    <row r="228" spans="1:15" ht="11.25">
      <c r="A228" s="40"/>
      <c r="B228" s="42"/>
      <c r="C228" s="35"/>
      <c r="D228" s="53"/>
      <c r="E228" s="53"/>
      <c r="F228" s="53"/>
      <c r="G228" s="68"/>
      <c r="H228" s="68"/>
      <c r="I228" s="68"/>
      <c r="J228" s="68"/>
      <c r="K228" s="68"/>
      <c r="L228" s="68"/>
      <c r="M228" s="68"/>
      <c r="N228" s="2"/>
      <c r="O228" s="2"/>
    </row>
    <row r="229" spans="1:15" ht="11.25">
      <c r="A229" s="40"/>
      <c r="B229" s="42"/>
      <c r="C229" s="35"/>
      <c r="D229" s="53"/>
      <c r="E229" s="53"/>
      <c r="F229" s="53"/>
      <c r="G229" s="68"/>
      <c r="H229" s="68"/>
      <c r="I229" s="68"/>
      <c r="J229" s="68"/>
      <c r="K229" s="68"/>
      <c r="L229" s="68"/>
      <c r="M229" s="68"/>
      <c r="N229" s="2"/>
      <c r="O229" s="2"/>
    </row>
    <row r="230" spans="1:15" ht="11.25">
      <c r="A230" s="40"/>
      <c r="B230" s="42"/>
      <c r="C230" s="35"/>
      <c r="D230" s="53"/>
      <c r="E230" s="53"/>
      <c r="F230" s="53"/>
      <c r="G230" s="68"/>
      <c r="H230" s="68"/>
      <c r="I230" s="68"/>
      <c r="J230" s="68"/>
      <c r="K230" s="68"/>
      <c r="L230" s="68"/>
      <c r="M230" s="68"/>
      <c r="N230" s="2"/>
      <c r="O230" s="2"/>
    </row>
    <row r="231" spans="1:15" ht="11.25">
      <c r="A231" s="40"/>
      <c r="B231" s="42"/>
      <c r="C231" s="35"/>
      <c r="D231" s="53"/>
      <c r="E231" s="53"/>
      <c r="F231" s="53"/>
      <c r="G231" s="68"/>
      <c r="H231" s="68"/>
      <c r="I231" s="68"/>
      <c r="J231" s="68"/>
      <c r="K231" s="68"/>
      <c r="L231" s="68"/>
      <c r="M231" s="68"/>
      <c r="N231" s="2"/>
      <c r="O231" s="2"/>
    </row>
    <row r="232" spans="1:15" ht="11.25">
      <c r="A232" s="40"/>
      <c r="B232" s="42"/>
      <c r="C232" s="35"/>
      <c r="D232" s="53"/>
      <c r="E232" s="53"/>
      <c r="F232" s="53"/>
      <c r="G232" s="68"/>
      <c r="H232" s="68"/>
      <c r="I232" s="68"/>
      <c r="J232" s="68"/>
      <c r="K232" s="68"/>
      <c r="L232" s="68"/>
      <c r="M232" s="68"/>
      <c r="N232" s="2"/>
      <c r="O232" s="2"/>
    </row>
    <row r="233" spans="1:15" ht="11.25">
      <c r="A233" s="40"/>
      <c r="B233" s="42"/>
      <c r="C233" s="35"/>
      <c r="D233" s="53"/>
      <c r="E233" s="53"/>
      <c r="F233" s="53"/>
      <c r="G233" s="68"/>
      <c r="H233" s="68"/>
      <c r="I233" s="68"/>
      <c r="J233" s="68"/>
      <c r="K233" s="68"/>
      <c r="L233" s="68"/>
      <c r="M233" s="68"/>
      <c r="N233" s="2"/>
      <c r="O233" s="2"/>
    </row>
    <row r="234" spans="1:15" ht="11.25">
      <c r="A234" s="40"/>
      <c r="B234" s="42"/>
      <c r="C234" s="35"/>
      <c r="D234" s="53"/>
      <c r="E234" s="53"/>
      <c r="F234" s="53"/>
      <c r="G234" s="68"/>
      <c r="H234" s="68"/>
      <c r="I234" s="68"/>
      <c r="J234" s="68"/>
      <c r="K234" s="68"/>
      <c r="L234" s="68"/>
      <c r="M234" s="68"/>
      <c r="N234" s="2"/>
      <c r="O234" s="2"/>
    </row>
    <row r="235" spans="1:15" ht="11.25">
      <c r="A235" s="40"/>
      <c r="B235" s="42"/>
      <c r="C235" s="35"/>
      <c r="D235" s="53"/>
      <c r="E235" s="53"/>
      <c r="F235" s="53"/>
      <c r="G235" s="68"/>
      <c r="H235" s="68"/>
      <c r="I235" s="68"/>
      <c r="J235" s="68"/>
      <c r="K235" s="68"/>
      <c r="L235" s="68"/>
      <c r="M235" s="68"/>
      <c r="N235" s="2"/>
      <c r="O235" s="2"/>
    </row>
    <row r="236" spans="1:15" ht="11.25">
      <c r="A236" s="40"/>
      <c r="B236" s="42"/>
      <c r="C236" s="35"/>
      <c r="D236" s="53"/>
      <c r="E236" s="53"/>
      <c r="F236" s="53"/>
      <c r="G236" s="68"/>
      <c r="H236" s="68"/>
      <c r="I236" s="68"/>
      <c r="J236" s="68"/>
      <c r="K236" s="68"/>
      <c r="L236" s="68"/>
      <c r="M236" s="68"/>
      <c r="N236" s="2"/>
      <c r="O236" s="2"/>
    </row>
    <row r="237" spans="1:15" ht="11.25">
      <c r="A237" s="40"/>
      <c r="B237" s="42"/>
      <c r="C237" s="35"/>
      <c r="D237" s="53"/>
      <c r="E237" s="53"/>
      <c r="F237" s="53"/>
      <c r="G237" s="68"/>
      <c r="H237" s="68"/>
      <c r="I237" s="68"/>
      <c r="J237" s="68"/>
      <c r="K237" s="68"/>
      <c r="L237" s="68"/>
      <c r="M237" s="68"/>
      <c r="N237" s="2"/>
      <c r="O237" s="2"/>
    </row>
    <row r="238" spans="1:15" ht="11.25">
      <c r="A238" s="40"/>
      <c r="B238" s="42"/>
      <c r="C238" s="35"/>
      <c r="D238" s="53"/>
      <c r="E238" s="53"/>
      <c r="F238" s="53"/>
      <c r="G238" s="68"/>
      <c r="H238" s="68"/>
      <c r="I238" s="68"/>
      <c r="J238" s="68"/>
      <c r="K238" s="68"/>
      <c r="L238" s="68"/>
      <c r="M238" s="68"/>
      <c r="N238" s="2"/>
      <c r="O238" s="2"/>
    </row>
    <row r="239" spans="1:15" ht="11.25">
      <c r="A239" s="40"/>
      <c r="B239" s="42"/>
      <c r="C239" s="35"/>
      <c r="D239" s="53"/>
      <c r="E239" s="53"/>
      <c r="F239" s="53"/>
      <c r="G239" s="68"/>
      <c r="H239" s="68"/>
      <c r="I239" s="68"/>
      <c r="J239" s="68"/>
      <c r="K239" s="68"/>
      <c r="L239" s="68"/>
      <c r="M239" s="68"/>
      <c r="N239" s="2"/>
      <c r="O239" s="2"/>
    </row>
    <row r="240" spans="1:15" ht="11.25">
      <c r="A240" s="40"/>
      <c r="B240" s="42"/>
      <c r="C240" s="35"/>
      <c r="D240" s="53"/>
      <c r="E240" s="53"/>
      <c r="F240" s="53"/>
      <c r="G240" s="68"/>
      <c r="H240" s="68"/>
      <c r="I240" s="68"/>
      <c r="J240" s="68"/>
      <c r="K240" s="68"/>
      <c r="L240" s="68"/>
      <c r="M240" s="68"/>
      <c r="N240" s="2"/>
      <c r="O240" s="2"/>
    </row>
    <row r="241" spans="1:15" ht="11.25">
      <c r="A241" s="40"/>
      <c r="B241" s="42"/>
      <c r="C241" s="35"/>
      <c r="D241" s="53"/>
      <c r="E241" s="53"/>
      <c r="F241" s="53"/>
      <c r="G241" s="68"/>
      <c r="H241" s="68"/>
      <c r="I241" s="68"/>
      <c r="J241" s="68"/>
      <c r="K241" s="68"/>
      <c r="L241" s="68"/>
      <c r="M241" s="68"/>
      <c r="N241" s="2"/>
      <c r="O241" s="2"/>
    </row>
    <row r="242" spans="1:15" ht="11.25">
      <c r="A242" s="40"/>
      <c r="B242" s="42"/>
      <c r="C242" s="35"/>
      <c r="D242" s="53"/>
      <c r="E242" s="53"/>
      <c r="F242" s="53"/>
      <c r="G242" s="68"/>
      <c r="H242" s="68"/>
      <c r="I242" s="68"/>
      <c r="J242" s="68"/>
      <c r="K242" s="68"/>
      <c r="L242" s="68"/>
      <c r="M242" s="68"/>
      <c r="N242" s="2"/>
      <c r="O242" s="2"/>
    </row>
    <row r="243" spans="1:15" ht="11.25">
      <c r="A243" s="40"/>
      <c r="B243" s="42"/>
      <c r="C243" s="35"/>
      <c r="D243" s="53"/>
      <c r="E243" s="53"/>
      <c r="F243" s="53"/>
      <c r="G243" s="68"/>
      <c r="H243" s="68"/>
      <c r="I243" s="68"/>
      <c r="J243" s="68"/>
      <c r="K243" s="68"/>
      <c r="L243" s="68"/>
      <c r="M243" s="68"/>
      <c r="N243" s="2"/>
      <c r="O243" s="2"/>
    </row>
    <row r="244" spans="1:15" ht="11.25">
      <c r="A244" s="40"/>
      <c r="B244" s="42"/>
      <c r="C244" s="35"/>
      <c r="D244" s="53"/>
      <c r="E244" s="53"/>
      <c r="F244" s="53"/>
      <c r="G244" s="68"/>
      <c r="H244" s="68"/>
      <c r="I244" s="68"/>
      <c r="J244" s="68"/>
      <c r="K244" s="68"/>
      <c r="L244" s="68"/>
      <c r="M244" s="68"/>
      <c r="N244" s="2"/>
      <c r="O244" s="2"/>
    </row>
    <row r="245" spans="1:15" ht="11.25">
      <c r="A245" s="40"/>
      <c r="B245" s="42"/>
      <c r="C245" s="35"/>
      <c r="D245" s="53"/>
      <c r="E245" s="53"/>
      <c r="F245" s="53"/>
      <c r="G245" s="68"/>
      <c r="H245" s="68"/>
      <c r="I245" s="68"/>
      <c r="J245" s="68"/>
      <c r="K245" s="68"/>
      <c r="L245" s="68"/>
      <c r="M245" s="68"/>
      <c r="N245" s="2"/>
      <c r="O245" s="2"/>
    </row>
    <row r="246" spans="1:15" ht="11.25">
      <c r="A246" s="40"/>
      <c r="B246" s="42"/>
      <c r="C246" s="35"/>
      <c r="D246" s="53"/>
      <c r="E246" s="53"/>
      <c r="F246" s="53"/>
      <c r="G246" s="68"/>
      <c r="H246" s="68"/>
      <c r="I246" s="68"/>
      <c r="J246" s="68"/>
      <c r="K246" s="68"/>
      <c r="L246" s="68"/>
      <c r="M246" s="68"/>
      <c r="N246" s="2"/>
      <c r="O246" s="2"/>
    </row>
    <row r="247" spans="1:15" ht="11.25">
      <c r="A247" s="40"/>
      <c r="B247" s="42"/>
      <c r="C247" s="35"/>
      <c r="D247" s="53"/>
      <c r="E247" s="53"/>
      <c r="F247" s="53"/>
      <c r="G247" s="68"/>
      <c r="H247" s="68"/>
      <c r="I247" s="68"/>
      <c r="J247" s="68"/>
      <c r="K247" s="68"/>
      <c r="L247" s="68"/>
      <c r="M247" s="68"/>
      <c r="N247" s="2"/>
      <c r="O247" s="2"/>
    </row>
    <row r="248" spans="1:15" ht="11.25">
      <c r="A248" s="40"/>
      <c r="B248" s="42"/>
      <c r="C248" s="35"/>
      <c r="D248" s="53"/>
      <c r="E248" s="53"/>
      <c r="F248" s="53"/>
      <c r="G248" s="68"/>
      <c r="H248" s="68"/>
      <c r="I248" s="68"/>
      <c r="J248" s="68"/>
      <c r="K248" s="68"/>
      <c r="L248" s="68"/>
      <c r="M248" s="68"/>
      <c r="N248" s="2"/>
      <c r="O248" s="2"/>
    </row>
    <row r="249" spans="1:15" ht="11.25">
      <c r="A249" s="40"/>
      <c r="B249" s="42"/>
      <c r="C249" s="35"/>
      <c r="D249" s="53"/>
      <c r="E249" s="53"/>
      <c r="F249" s="53"/>
      <c r="G249" s="68"/>
      <c r="H249" s="68"/>
      <c r="I249" s="68"/>
      <c r="J249" s="68"/>
      <c r="K249" s="68"/>
      <c r="L249" s="68"/>
      <c r="M249" s="68"/>
      <c r="N249" s="2"/>
      <c r="O249" s="2"/>
    </row>
    <row r="250" spans="1:15" ht="11.25">
      <c r="A250" s="40"/>
      <c r="B250" s="42"/>
      <c r="C250" s="35"/>
      <c r="D250" s="53"/>
      <c r="E250" s="53"/>
      <c r="F250" s="53"/>
      <c r="G250" s="68"/>
      <c r="H250" s="68"/>
      <c r="I250" s="68"/>
      <c r="J250" s="68"/>
      <c r="K250" s="68"/>
      <c r="L250" s="68"/>
      <c r="M250" s="68"/>
      <c r="N250" s="2"/>
      <c r="O250" s="2"/>
    </row>
    <row r="251" spans="1:15" ht="11.25">
      <c r="A251" s="40"/>
      <c r="B251" s="42"/>
      <c r="C251" s="35"/>
      <c r="D251" s="53"/>
      <c r="E251" s="53"/>
      <c r="F251" s="53"/>
      <c r="G251" s="68"/>
      <c r="H251" s="68"/>
      <c r="I251" s="68"/>
      <c r="J251" s="68"/>
      <c r="K251" s="68"/>
      <c r="L251" s="68"/>
      <c r="M251" s="68"/>
      <c r="N251" s="2"/>
      <c r="O251" s="2"/>
    </row>
    <row r="252" spans="1:15" ht="11.25">
      <c r="A252" s="40"/>
      <c r="B252" s="42"/>
      <c r="C252" s="35"/>
      <c r="D252" s="53"/>
      <c r="E252" s="53"/>
      <c r="F252" s="53"/>
      <c r="G252" s="68"/>
      <c r="H252" s="68"/>
      <c r="I252" s="68"/>
      <c r="J252" s="68"/>
      <c r="K252" s="68"/>
      <c r="L252" s="68"/>
      <c r="M252" s="68"/>
      <c r="N252" s="2"/>
      <c r="O252" s="2"/>
    </row>
    <row r="253" spans="1:15" ht="11.25">
      <c r="A253" s="40"/>
      <c r="B253" s="42"/>
      <c r="C253" s="35"/>
      <c r="D253" s="53"/>
      <c r="E253" s="53"/>
      <c r="F253" s="53"/>
      <c r="G253" s="68"/>
      <c r="H253" s="68"/>
      <c r="I253" s="68"/>
      <c r="J253" s="68"/>
      <c r="K253" s="68"/>
      <c r="L253" s="68"/>
      <c r="M253" s="68"/>
      <c r="N253" s="2"/>
      <c r="O253" s="2"/>
    </row>
    <row r="254" spans="1:15" ht="11.25">
      <c r="A254" s="40"/>
      <c r="B254" s="42"/>
      <c r="C254" s="35"/>
      <c r="D254" s="53"/>
      <c r="E254" s="53"/>
      <c r="F254" s="53"/>
      <c r="G254" s="68"/>
      <c r="H254" s="68"/>
      <c r="I254" s="68"/>
      <c r="J254" s="68"/>
      <c r="K254" s="68"/>
      <c r="L254" s="68"/>
      <c r="M254" s="68"/>
      <c r="N254" s="2"/>
      <c r="O254" s="2"/>
    </row>
    <row r="255" spans="1:15" ht="11.25">
      <c r="A255" s="40"/>
      <c r="B255" s="42"/>
      <c r="C255" s="35"/>
      <c r="D255" s="53"/>
      <c r="E255" s="53"/>
      <c r="F255" s="53"/>
      <c r="G255" s="68"/>
      <c r="H255" s="68"/>
      <c r="I255" s="68"/>
      <c r="J255" s="68"/>
      <c r="K255" s="68"/>
      <c r="L255" s="68"/>
      <c r="M255" s="68"/>
      <c r="N255" s="2"/>
      <c r="O255" s="2"/>
    </row>
    <row r="256" spans="1:15" ht="11.25">
      <c r="A256" s="40"/>
      <c r="B256" s="42"/>
      <c r="C256" s="35"/>
      <c r="D256" s="53"/>
      <c r="E256" s="53"/>
      <c r="F256" s="53"/>
      <c r="G256" s="68"/>
      <c r="H256" s="68"/>
      <c r="I256" s="68"/>
      <c r="J256" s="68"/>
      <c r="K256" s="68"/>
      <c r="L256" s="68"/>
      <c r="M256" s="68"/>
      <c r="N256" s="2"/>
      <c r="O256" s="2"/>
    </row>
    <row r="257" spans="1:15" ht="11.25">
      <c r="A257" s="40"/>
      <c r="B257" s="42"/>
      <c r="C257" s="35"/>
      <c r="D257" s="53"/>
      <c r="E257" s="53"/>
      <c r="F257" s="53"/>
      <c r="G257" s="68"/>
      <c r="H257" s="68"/>
      <c r="I257" s="68"/>
      <c r="J257" s="68"/>
      <c r="K257" s="68"/>
      <c r="L257" s="68"/>
      <c r="M257" s="68"/>
      <c r="N257" s="2"/>
      <c r="O257" s="2"/>
    </row>
    <row r="258" spans="1:15" ht="11.25">
      <c r="A258" s="40"/>
      <c r="B258" s="42"/>
      <c r="C258" s="35"/>
      <c r="D258" s="53"/>
      <c r="E258" s="53"/>
      <c r="F258" s="53"/>
      <c r="G258" s="68"/>
      <c r="H258" s="68"/>
      <c r="I258" s="68"/>
      <c r="J258" s="68"/>
      <c r="K258" s="68"/>
      <c r="L258" s="68"/>
      <c r="M258" s="68"/>
      <c r="N258" s="2"/>
      <c r="O258" s="2"/>
    </row>
    <row r="259" spans="1:15" ht="11.25">
      <c r="A259" s="40"/>
      <c r="B259" s="42"/>
      <c r="C259" s="35"/>
      <c r="D259" s="53"/>
      <c r="E259" s="53"/>
      <c r="F259" s="53"/>
      <c r="G259" s="68"/>
      <c r="H259" s="68"/>
      <c r="I259" s="68"/>
      <c r="J259" s="68"/>
      <c r="K259" s="68"/>
      <c r="L259" s="68"/>
      <c r="M259" s="68"/>
      <c r="N259" s="2"/>
      <c r="O259" s="2"/>
    </row>
    <row r="260" spans="1:15" ht="11.25">
      <c r="A260" s="40"/>
      <c r="B260" s="42"/>
      <c r="C260" s="35"/>
      <c r="D260" s="53"/>
      <c r="E260" s="53"/>
      <c r="F260" s="53"/>
      <c r="G260" s="68"/>
      <c r="H260" s="68"/>
      <c r="I260" s="68"/>
      <c r="J260" s="68"/>
      <c r="K260" s="68"/>
      <c r="L260" s="68"/>
      <c r="M260" s="68"/>
      <c r="N260" s="2"/>
      <c r="O260" s="2"/>
    </row>
    <row r="261" spans="1:15" ht="11.25">
      <c r="A261" s="40"/>
      <c r="B261" s="42"/>
      <c r="C261" s="35"/>
      <c r="D261" s="53"/>
      <c r="E261" s="53"/>
      <c r="F261" s="53"/>
      <c r="G261" s="68"/>
      <c r="H261" s="68"/>
      <c r="I261" s="68"/>
      <c r="J261" s="68"/>
      <c r="K261" s="68"/>
      <c r="L261" s="68"/>
      <c r="M261" s="68"/>
      <c r="N261" s="2"/>
      <c r="O261" s="2"/>
    </row>
    <row r="262" spans="1:15" ht="11.25">
      <c r="A262" s="40"/>
      <c r="B262" s="42"/>
      <c r="C262" s="35"/>
      <c r="D262" s="53"/>
      <c r="E262" s="53"/>
      <c r="F262" s="53"/>
      <c r="G262" s="68"/>
      <c r="H262" s="68"/>
      <c r="I262" s="68"/>
      <c r="J262" s="68"/>
      <c r="K262" s="68"/>
      <c r="L262" s="68"/>
      <c r="M262" s="68"/>
      <c r="N262" s="2"/>
      <c r="O262" s="2"/>
    </row>
    <row r="263" spans="1:15" ht="11.25">
      <c r="A263" s="40"/>
      <c r="B263" s="42"/>
      <c r="C263" s="35"/>
      <c r="D263" s="53"/>
      <c r="E263" s="53"/>
      <c r="F263" s="53"/>
      <c r="G263" s="68"/>
      <c r="H263" s="68"/>
      <c r="I263" s="68"/>
      <c r="J263" s="68"/>
      <c r="K263" s="68"/>
      <c r="L263" s="68"/>
      <c r="M263" s="68"/>
      <c r="N263" s="2"/>
      <c r="O263" s="2"/>
    </row>
    <row r="264" spans="1:15" ht="11.25">
      <c r="A264" s="40"/>
      <c r="B264" s="42"/>
      <c r="C264" s="35"/>
      <c r="D264" s="53"/>
      <c r="E264" s="53"/>
      <c r="F264" s="53"/>
      <c r="G264" s="68"/>
      <c r="H264" s="68"/>
      <c r="I264" s="68"/>
      <c r="J264" s="68"/>
      <c r="K264" s="68"/>
      <c r="L264" s="68"/>
      <c r="M264" s="68"/>
      <c r="N264" s="2"/>
      <c r="O264" s="2"/>
    </row>
    <row r="265" spans="1:15" ht="11.25">
      <c r="A265" s="40"/>
      <c r="B265" s="42"/>
      <c r="C265" s="35"/>
      <c r="D265" s="53"/>
      <c r="E265" s="53"/>
      <c r="F265" s="53"/>
      <c r="G265" s="68"/>
      <c r="H265" s="68"/>
      <c r="I265" s="68"/>
      <c r="J265" s="68"/>
      <c r="K265" s="68"/>
      <c r="L265" s="68"/>
      <c r="M265" s="68"/>
      <c r="N265" s="2"/>
      <c r="O265" s="2"/>
    </row>
    <row r="266" spans="1:15" ht="11.25">
      <c r="A266" s="40"/>
      <c r="B266" s="42"/>
      <c r="C266" s="35"/>
      <c r="D266" s="53"/>
      <c r="E266" s="53"/>
      <c r="F266" s="53"/>
      <c r="G266" s="68"/>
      <c r="H266" s="68"/>
      <c r="I266" s="68"/>
      <c r="J266" s="68"/>
      <c r="K266" s="68"/>
      <c r="L266" s="68"/>
      <c r="M266" s="68"/>
      <c r="N266" s="2"/>
      <c r="O266" s="2"/>
    </row>
    <row r="267" spans="1:15" ht="11.25">
      <c r="A267" s="40"/>
      <c r="B267" s="42"/>
      <c r="C267" s="35"/>
      <c r="D267" s="53"/>
      <c r="E267" s="53"/>
      <c r="F267" s="53"/>
      <c r="G267" s="68"/>
      <c r="H267" s="68"/>
      <c r="I267" s="68"/>
      <c r="J267" s="68"/>
      <c r="K267" s="68"/>
      <c r="L267" s="68"/>
      <c r="M267" s="68"/>
      <c r="N267" s="2"/>
      <c r="O267" s="2"/>
    </row>
    <row r="268" spans="1:15" ht="11.25">
      <c r="A268" s="40"/>
      <c r="B268" s="42"/>
      <c r="C268" s="35"/>
      <c r="D268" s="53"/>
      <c r="E268" s="53"/>
      <c r="F268" s="53"/>
      <c r="G268" s="68"/>
      <c r="H268" s="68"/>
      <c r="I268" s="68"/>
      <c r="J268" s="68"/>
      <c r="K268" s="68"/>
      <c r="L268" s="68"/>
      <c r="M268" s="68"/>
      <c r="N268" s="2"/>
      <c r="O268" s="2"/>
    </row>
    <row r="269" spans="1:15" ht="11.25">
      <c r="A269" s="40"/>
      <c r="B269" s="42"/>
      <c r="C269" s="35"/>
      <c r="D269" s="53"/>
      <c r="E269" s="53"/>
      <c r="F269" s="53"/>
      <c r="G269" s="68"/>
      <c r="H269" s="68"/>
      <c r="I269" s="68"/>
      <c r="J269" s="68"/>
      <c r="K269" s="68"/>
      <c r="L269" s="68"/>
      <c r="M269" s="68"/>
      <c r="N269" s="2"/>
      <c r="O269" s="2"/>
    </row>
    <row r="270" spans="1:15" ht="11.25">
      <c r="A270" s="40"/>
      <c r="B270" s="42"/>
      <c r="C270" s="35"/>
      <c r="D270" s="53"/>
      <c r="E270" s="53"/>
      <c r="F270" s="53"/>
      <c r="G270" s="68"/>
      <c r="H270" s="68"/>
      <c r="I270" s="68"/>
      <c r="J270" s="68"/>
      <c r="K270" s="68"/>
      <c r="L270" s="68"/>
      <c r="M270" s="68"/>
      <c r="N270" s="2"/>
      <c r="O270" s="2"/>
    </row>
    <row r="271" spans="1:15" ht="11.25">
      <c r="A271" s="40"/>
      <c r="B271" s="42"/>
      <c r="C271" s="35"/>
      <c r="D271" s="53"/>
      <c r="E271" s="53"/>
      <c r="F271" s="53"/>
      <c r="G271" s="68"/>
      <c r="H271" s="68"/>
      <c r="I271" s="68"/>
      <c r="J271" s="68"/>
      <c r="K271" s="68"/>
      <c r="L271" s="68"/>
      <c r="M271" s="68"/>
      <c r="N271" s="2"/>
      <c r="O271" s="2"/>
    </row>
    <row r="272" spans="1:15" ht="11.25">
      <c r="A272" s="40"/>
      <c r="B272" s="42"/>
      <c r="C272" s="35"/>
      <c r="D272" s="53"/>
      <c r="E272" s="53"/>
      <c r="F272" s="53"/>
      <c r="G272" s="68"/>
      <c r="H272" s="68"/>
      <c r="I272" s="68"/>
      <c r="J272" s="68"/>
      <c r="K272" s="68"/>
      <c r="L272" s="68"/>
      <c r="M272" s="68"/>
      <c r="N272" s="2"/>
      <c r="O272" s="2"/>
    </row>
    <row r="273" spans="1:15" ht="11.25">
      <c r="A273" s="40"/>
      <c r="B273" s="42"/>
      <c r="C273" s="35"/>
      <c r="D273" s="53"/>
      <c r="E273" s="53"/>
      <c r="F273" s="53"/>
      <c r="G273" s="68"/>
      <c r="H273" s="68"/>
      <c r="I273" s="68"/>
      <c r="J273" s="68"/>
      <c r="K273" s="68"/>
      <c r="L273" s="68"/>
      <c r="M273" s="68"/>
      <c r="N273" s="2"/>
      <c r="O273" s="2"/>
    </row>
    <row r="274" spans="1:15" ht="11.25">
      <c r="A274" s="40"/>
      <c r="B274" s="42"/>
      <c r="C274" s="35"/>
      <c r="D274" s="53"/>
      <c r="E274" s="53"/>
      <c r="F274" s="53"/>
      <c r="G274" s="68"/>
      <c r="H274" s="68"/>
      <c r="I274" s="68"/>
      <c r="J274" s="68"/>
      <c r="K274" s="68"/>
      <c r="L274" s="68"/>
      <c r="M274" s="68"/>
      <c r="N274" s="2"/>
      <c r="O274" s="2"/>
    </row>
    <row r="275" spans="1:15" ht="11.25">
      <c r="A275" s="40"/>
      <c r="B275" s="42"/>
      <c r="C275" s="35"/>
      <c r="D275" s="53"/>
      <c r="E275" s="53"/>
      <c r="F275" s="53"/>
      <c r="G275" s="68"/>
      <c r="H275" s="68"/>
      <c r="I275" s="68"/>
      <c r="J275" s="68"/>
      <c r="K275" s="68"/>
      <c r="L275" s="68"/>
      <c r="M275" s="68"/>
      <c r="N275" s="2"/>
      <c r="O275" s="2"/>
    </row>
    <row r="276" spans="1:15" ht="11.25">
      <c r="A276" s="40"/>
      <c r="B276" s="42"/>
      <c r="C276" s="35"/>
      <c r="D276" s="53"/>
      <c r="E276" s="53"/>
      <c r="F276" s="53"/>
      <c r="G276" s="68"/>
      <c r="H276" s="68"/>
      <c r="I276" s="68"/>
      <c r="J276" s="68"/>
      <c r="K276" s="68"/>
      <c r="L276" s="68"/>
      <c r="M276" s="68"/>
      <c r="N276" s="2"/>
      <c r="O276" s="2"/>
    </row>
    <row r="277" spans="1:15" ht="11.25">
      <c r="A277" s="40"/>
      <c r="B277" s="42"/>
      <c r="C277" s="35"/>
      <c r="D277" s="53"/>
      <c r="E277" s="53"/>
      <c r="F277" s="53"/>
      <c r="G277" s="68"/>
      <c r="H277" s="68"/>
      <c r="I277" s="68"/>
      <c r="J277" s="68"/>
      <c r="K277" s="68"/>
      <c r="L277" s="68"/>
      <c r="M277" s="68"/>
      <c r="N277" s="2"/>
      <c r="O277" s="2"/>
    </row>
    <row r="278" spans="1:15" ht="11.25">
      <c r="A278" s="40"/>
      <c r="B278" s="42"/>
      <c r="C278" s="35"/>
      <c r="D278" s="53"/>
      <c r="E278" s="53"/>
      <c r="F278" s="53"/>
      <c r="G278" s="68"/>
      <c r="H278" s="68"/>
      <c r="I278" s="68"/>
      <c r="J278" s="68"/>
      <c r="K278" s="68"/>
      <c r="L278" s="68"/>
      <c r="M278" s="68"/>
      <c r="N278" s="2"/>
      <c r="O278" s="2"/>
    </row>
    <row r="279" spans="1:15" ht="11.25">
      <c r="A279" s="40"/>
      <c r="B279" s="42"/>
      <c r="C279" s="35"/>
      <c r="D279" s="53"/>
      <c r="E279" s="53"/>
      <c r="F279" s="53"/>
      <c r="G279" s="68"/>
      <c r="H279" s="68"/>
      <c r="I279" s="68"/>
      <c r="J279" s="68"/>
      <c r="K279" s="68"/>
      <c r="L279" s="68"/>
      <c r="M279" s="68"/>
      <c r="N279" s="2"/>
      <c r="O279" s="2"/>
    </row>
    <row r="280" spans="1:15" ht="11.25">
      <c r="A280" s="40"/>
      <c r="B280" s="42"/>
      <c r="C280" s="35"/>
      <c r="D280" s="53"/>
      <c r="E280" s="53"/>
      <c r="F280" s="53"/>
      <c r="G280" s="68"/>
      <c r="H280" s="68"/>
      <c r="I280" s="68"/>
      <c r="J280" s="68"/>
      <c r="K280" s="68"/>
      <c r="L280" s="68"/>
      <c r="M280" s="68"/>
      <c r="N280" s="2"/>
      <c r="O280" s="2"/>
    </row>
    <row r="281" spans="1:15" ht="11.25">
      <c r="A281" s="40"/>
      <c r="B281" s="42"/>
      <c r="C281" s="35"/>
      <c r="D281" s="53"/>
      <c r="E281" s="53"/>
      <c r="F281" s="53"/>
      <c r="G281" s="68"/>
      <c r="H281" s="68"/>
      <c r="I281" s="68"/>
      <c r="J281" s="68"/>
      <c r="K281" s="68"/>
      <c r="L281" s="68"/>
      <c r="M281" s="68"/>
      <c r="N281" s="2"/>
      <c r="O281" s="2"/>
    </row>
    <row r="282" spans="1:15" ht="11.25">
      <c r="A282" s="40"/>
      <c r="B282" s="42"/>
      <c r="C282" s="35"/>
      <c r="D282" s="53"/>
      <c r="E282" s="53"/>
      <c r="F282" s="53"/>
      <c r="G282" s="68"/>
      <c r="H282" s="68"/>
      <c r="I282" s="68"/>
      <c r="J282" s="68"/>
      <c r="K282" s="68"/>
      <c r="L282" s="68"/>
      <c r="M282" s="68"/>
      <c r="N282" s="2"/>
      <c r="O282" s="2"/>
    </row>
    <row r="283" spans="1:15" ht="11.25">
      <c r="A283" s="40"/>
      <c r="B283" s="42"/>
      <c r="C283" s="35"/>
      <c r="D283" s="53"/>
      <c r="E283" s="53"/>
      <c r="F283" s="53"/>
      <c r="G283" s="68"/>
      <c r="H283" s="68"/>
      <c r="I283" s="68"/>
      <c r="J283" s="68"/>
      <c r="K283" s="68"/>
      <c r="L283" s="68"/>
      <c r="M283" s="68"/>
      <c r="N283" s="2"/>
      <c r="O283" s="2"/>
    </row>
    <row r="284" spans="1:15" ht="11.25">
      <c r="A284" s="40"/>
      <c r="B284" s="42"/>
      <c r="C284" s="35"/>
      <c r="D284" s="53"/>
      <c r="E284" s="53"/>
      <c r="F284" s="53"/>
      <c r="G284" s="68"/>
      <c r="H284" s="68"/>
      <c r="I284" s="68"/>
      <c r="J284" s="68"/>
      <c r="K284" s="68"/>
      <c r="L284" s="68"/>
      <c r="M284" s="68"/>
      <c r="N284" s="2"/>
      <c r="O284" s="2"/>
    </row>
    <row r="285" spans="1:15" ht="11.25">
      <c r="A285" s="40"/>
      <c r="B285" s="42"/>
      <c r="C285" s="35"/>
      <c r="D285" s="53"/>
      <c r="E285" s="53"/>
      <c r="F285" s="53"/>
      <c r="G285" s="68"/>
      <c r="H285" s="68"/>
      <c r="I285" s="68"/>
      <c r="J285" s="68"/>
      <c r="K285" s="68"/>
      <c r="L285" s="68"/>
      <c r="M285" s="68"/>
      <c r="N285" s="2"/>
      <c r="O285" s="2"/>
    </row>
    <row r="286" spans="1:15" ht="11.25">
      <c r="A286" s="40"/>
      <c r="B286" s="42"/>
      <c r="C286" s="35"/>
      <c r="D286" s="53"/>
      <c r="E286" s="53"/>
      <c r="F286" s="53"/>
      <c r="G286" s="68"/>
      <c r="H286" s="68"/>
      <c r="I286" s="68"/>
      <c r="J286" s="68"/>
      <c r="K286" s="68"/>
      <c r="L286" s="68"/>
      <c r="M286" s="68"/>
      <c r="N286" s="2"/>
      <c r="O286" s="2"/>
    </row>
    <row r="287" spans="1:15" ht="11.25">
      <c r="A287" s="40"/>
      <c r="B287" s="42"/>
      <c r="C287" s="35"/>
      <c r="D287" s="53"/>
      <c r="E287" s="53"/>
      <c r="F287" s="53"/>
      <c r="G287" s="68"/>
      <c r="H287" s="68"/>
      <c r="I287" s="68"/>
      <c r="J287" s="68"/>
      <c r="K287" s="68"/>
      <c r="L287" s="68"/>
      <c r="M287" s="68"/>
      <c r="N287" s="2"/>
      <c r="O287" s="2"/>
    </row>
    <row r="288" spans="1:15" ht="11.25">
      <c r="A288" s="40"/>
      <c r="B288" s="42"/>
      <c r="C288" s="35"/>
      <c r="D288" s="53"/>
      <c r="E288" s="53"/>
      <c r="F288" s="53"/>
      <c r="G288" s="68"/>
      <c r="H288" s="68"/>
      <c r="I288" s="68"/>
      <c r="J288" s="68"/>
      <c r="K288" s="68"/>
      <c r="L288" s="68"/>
      <c r="M288" s="68"/>
      <c r="N288" s="2"/>
      <c r="O288" s="2"/>
    </row>
    <row r="289" spans="1:15" ht="11.25">
      <c r="A289" s="40"/>
      <c r="B289" s="42"/>
      <c r="C289" s="35"/>
      <c r="D289" s="53"/>
      <c r="E289" s="53"/>
      <c r="F289" s="53"/>
      <c r="G289" s="68"/>
      <c r="H289" s="68"/>
      <c r="I289" s="68"/>
      <c r="J289" s="68"/>
      <c r="K289" s="68"/>
      <c r="L289" s="68"/>
      <c r="M289" s="68"/>
      <c r="N289" s="2"/>
      <c r="O289" s="2"/>
    </row>
    <row r="290" spans="1:15" ht="11.25">
      <c r="A290" s="40"/>
      <c r="B290" s="42"/>
      <c r="C290" s="35"/>
      <c r="D290" s="53"/>
      <c r="E290" s="53"/>
      <c r="F290" s="53"/>
      <c r="G290" s="68"/>
      <c r="H290" s="68"/>
      <c r="I290" s="68"/>
      <c r="J290" s="68"/>
      <c r="K290" s="68"/>
      <c r="L290" s="68"/>
      <c r="M290" s="68"/>
      <c r="N290" s="2"/>
      <c r="O290" s="2"/>
    </row>
    <row r="291" spans="1:15" ht="11.25">
      <c r="A291" s="40"/>
      <c r="B291" s="42"/>
      <c r="C291" s="35"/>
      <c r="D291" s="53"/>
      <c r="E291" s="53"/>
      <c r="F291" s="53"/>
      <c r="G291" s="68"/>
      <c r="H291" s="68"/>
      <c r="I291" s="68"/>
      <c r="J291" s="68"/>
      <c r="K291" s="68"/>
      <c r="L291" s="68"/>
      <c r="M291" s="68"/>
      <c r="N291" s="2"/>
      <c r="O291" s="2"/>
    </row>
    <row r="292" spans="1:15" ht="11.25">
      <c r="A292" s="40"/>
      <c r="B292" s="42"/>
      <c r="C292" s="35"/>
      <c r="D292" s="53"/>
      <c r="E292" s="53"/>
      <c r="F292" s="53"/>
      <c r="G292" s="68"/>
      <c r="H292" s="68"/>
      <c r="I292" s="68"/>
      <c r="J292" s="68"/>
      <c r="K292" s="68"/>
      <c r="L292" s="68"/>
      <c r="M292" s="68"/>
      <c r="N292" s="2"/>
      <c r="O292" s="2"/>
    </row>
    <row r="293" spans="1:15" ht="11.25">
      <c r="A293" s="40"/>
      <c r="B293" s="42"/>
      <c r="C293" s="35"/>
      <c r="D293" s="53"/>
      <c r="E293" s="53"/>
      <c r="F293" s="53"/>
      <c r="G293" s="68"/>
      <c r="H293" s="68"/>
      <c r="I293" s="68"/>
      <c r="J293" s="68"/>
      <c r="K293" s="68"/>
      <c r="L293" s="68"/>
      <c r="M293" s="68"/>
      <c r="N293" s="2"/>
      <c r="O293" s="2"/>
    </row>
    <row r="294" spans="1:15" ht="11.25">
      <c r="A294" s="40"/>
      <c r="B294" s="42"/>
      <c r="C294" s="35"/>
      <c r="D294" s="53"/>
      <c r="E294" s="53"/>
      <c r="F294" s="53"/>
      <c r="G294" s="68"/>
      <c r="H294" s="68"/>
      <c r="I294" s="68"/>
      <c r="J294" s="68"/>
      <c r="K294" s="68"/>
      <c r="L294" s="68"/>
      <c r="M294" s="68"/>
      <c r="N294" s="2"/>
      <c r="O294" s="2"/>
    </row>
    <row r="295" spans="1:15" ht="11.25">
      <c r="A295" s="40"/>
      <c r="B295" s="42"/>
      <c r="C295" s="35"/>
      <c r="D295" s="53"/>
      <c r="E295" s="53"/>
      <c r="F295" s="53"/>
      <c r="G295" s="68"/>
      <c r="H295" s="68"/>
      <c r="I295" s="68"/>
      <c r="J295" s="68"/>
      <c r="K295" s="68"/>
      <c r="L295" s="68"/>
      <c r="M295" s="68"/>
      <c r="N295" s="2"/>
      <c r="O295" s="2"/>
    </row>
    <row r="296" spans="1:15" ht="11.25">
      <c r="A296" s="40"/>
      <c r="B296" s="42"/>
      <c r="C296" s="35"/>
      <c r="D296" s="53"/>
      <c r="E296" s="53"/>
      <c r="F296" s="53"/>
      <c r="G296" s="68"/>
      <c r="H296" s="68"/>
      <c r="I296" s="68"/>
      <c r="J296" s="68"/>
      <c r="K296" s="68"/>
      <c r="L296" s="68"/>
      <c r="M296" s="68"/>
      <c r="N296" s="2"/>
      <c r="O296" s="2"/>
    </row>
    <row r="297" spans="1:15" ht="11.25">
      <c r="A297" s="40"/>
      <c r="B297" s="42"/>
      <c r="C297" s="35"/>
      <c r="D297" s="53"/>
      <c r="E297" s="53"/>
      <c r="F297" s="53"/>
      <c r="G297" s="68"/>
      <c r="H297" s="68"/>
      <c r="I297" s="68"/>
      <c r="J297" s="68"/>
      <c r="K297" s="68"/>
      <c r="L297" s="68"/>
      <c r="M297" s="68"/>
      <c r="N297" s="2"/>
      <c r="O297" s="2"/>
    </row>
    <row r="298" spans="1:15" ht="11.25">
      <c r="A298" s="40"/>
      <c r="B298" s="42"/>
      <c r="C298" s="35"/>
      <c r="D298" s="53"/>
      <c r="E298" s="53"/>
      <c r="F298" s="53"/>
      <c r="G298" s="68"/>
      <c r="H298" s="68"/>
      <c r="I298" s="68"/>
      <c r="J298" s="68"/>
      <c r="K298" s="68"/>
      <c r="L298" s="68"/>
      <c r="M298" s="68"/>
      <c r="N298" s="2"/>
      <c r="O298" s="2"/>
    </row>
    <row r="299" spans="1:15" ht="11.25">
      <c r="A299" s="40"/>
      <c r="B299" s="42"/>
      <c r="C299" s="35"/>
      <c r="D299" s="53"/>
      <c r="E299" s="53"/>
      <c r="F299" s="53"/>
      <c r="G299" s="68"/>
      <c r="H299" s="68"/>
      <c r="I299" s="68"/>
      <c r="J299" s="68"/>
      <c r="K299" s="68"/>
      <c r="L299" s="68"/>
      <c r="M299" s="68"/>
      <c r="N299" s="2"/>
      <c r="O299" s="2"/>
    </row>
    <row r="300" spans="1:15" ht="11.25">
      <c r="A300" s="40"/>
      <c r="B300" s="42"/>
      <c r="C300" s="35"/>
      <c r="D300" s="53"/>
      <c r="E300" s="53"/>
      <c r="F300" s="53"/>
      <c r="G300" s="68"/>
      <c r="H300" s="68"/>
      <c r="I300" s="68"/>
      <c r="J300" s="68"/>
      <c r="K300" s="68"/>
      <c r="L300" s="68"/>
      <c r="M300" s="68"/>
      <c r="N300" s="2"/>
      <c r="O300" s="2"/>
    </row>
    <row r="301" spans="1:15" ht="11.25">
      <c r="A301" s="40"/>
      <c r="B301" s="42"/>
      <c r="C301" s="35"/>
      <c r="D301" s="53"/>
      <c r="E301" s="53"/>
      <c r="F301" s="53"/>
      <c r="G301" s="68"/>
      <c r="H301" s="68"/>
      <c r="I301" s="68"/>
      <c r="J301" s="68"/>
      <c r="K301" s="68"/>
      <c r="L301" s="68"/>
      <c r="M301" s="68"/>
      <c r="N301" s="2"/>
      <c r="O301" s="2"/>
    </row>
    <row r="302" spans="1:15" ht="11.25">
      <c r="A302" s="40"/>
      <c r="B302" s="42"/>
      <c r="C302" s="35"/>
      <c r="D302" s="53"/>
      <c r="E302" s="53"/>
      <c r="F302" s="53"/>
      <c r="G302" s="68"/>
      <c r="H302" s="68"/>
      <c r="I302" s="68"/>
      <c r="J302" s="68"/>
      <c r="K302" s="68"/>
      <c r="L302" s="68"/>
      <c r="M302" s="68"/>
      <c r="N302" s="2"/>
      <c r="O302" s="2"/>
    </row>
    <row r="303" spans="1:15" ht="11.25">
      <c r="A303" s="40"/>
      <c r="B303" s="42"/>
      <c r="C303" s="35"/>
      <c r="D303" s="53"/>
      <c r="E303" s="53"/>
      <c r="F303" s="53"/>
      <c r="G303" s="68"/>
      <c r="H303" s="68"/>
      <c r="I303" s="68"/>
      <c r="J303" s="68"/>
      <c r="K303" s="68"/>
      <c r="L303" s="68"/>
      <c r="M303" s="68"/>
      <c r="N303" s="2"/>
      <c r="O303" s="2"/>
    </row>
    <row r="304" spans="1:15" ht="11.25">
      <c r="A304" s="40"/>
      <c r="B304" s="42"/>
      <c r="C304" s="35"/>
      <c r="D304" s="53"/>
      <c r="E304" s="53"/>
      <c r="F304" s="53"/>
      <c r="G304" s="68"/>
      <c r="H304" s="68"/>
      <c r="I304" s="68"/>
      <c r="J304" s="68"/>
      <c r="K304" s="68"/>
      <c r="L304" s="68"/>
      <c r="M304" s="68"/>
      <c r="N304" s="2"/>
      <c r="O304" s="2"/>
    </row>
    <row r="305" spans="1:15" ht="11.25">
      <c r="A305" s="40"/>
      <c r="B305" s="42"/>
      <c r="C305" s="35"/>
      <c r="D305" s="53"/>
      <c r="E305" s="53"/>
      <c r="F305" s="53"/>
      <c r="G305" s="68"/>
      <c r="H305" s="68"/>
      <c r="I305" s="68"/>
      <c r="J305" s="68"/>
      <c r="K305" s="68"/>
      <c r="L305" s="68"/>
      <c r="M305" s="68"/>
      <c r="N305" s="2"/>
      <c r="O305" s="2"/>
    </row>
    <row r="306" spans="1:15" ht="11.25">
      <c r="A306" s="40"/>
      <c r="B306" s="42"/>
      <c r="C306" s="35"/>
      <c r="D306" s="53"/>
      <c r="E306" s="53"/>
      <c r="F306" s="53"/>
      <c r="G306" s="68"/>
      <c r="H306" s="68"/>
      <c r="I306" s="68"/>
      <c r="J306" s="68"/>
      <c r="K306" s="68"/>
      <c r="L306" s="68"/>
      <c r="M306" s="68"/>
      <c r="N306" s="2"/>
      <c r="O306" s="2"/>
    </row>
    <row r="307" spans="1:15" ht="11.25">
      <c r="A307" s="40"/>
      <c r="B307" s="42"/>
      <c r="C307" s="35"/>
      <c r="D307" s="53"/>
      <c r="E307" s="53"/>
      <c r="F307" s="53"/>
      <c r="G307" s="68"/>
      <c r="H307" s="68"/>
      <c r="I307" s="68"/>
      <c r="J307" s="68"/>
      <c r="K307" s="68"/>
      <c r="L307" s="68"/>
      <c r="M307" s="68"/>
      <c r="N307" s="2"/>
      <c r="O307" s="2"/>
    </row>
    <row r="308" spans="1:15" ht="11.25">
      <c r="A308" s="40"/>
      <c r="B308" s="42"/>
      <c r="C308" s="35"/>
      <c r="D308" s="53"/>
      <c r="E308" s="53"/>
      <c r="F308" s="53"/>
      <c r="G308" s="68"/>
      <c r="H308" s="68"/>
      <c r="I308" s="68"/>
      <c r="J308" s="68"/>
      <c r="K308" s="68"/>
      <c r="L308" s="68"/>
      <c r="M308" s="68"/>
      <c r="N308" s="2"/>
      <c r="O308" s="2"/>
    </row>
    <row r="309" spans="1:15" ht="11.25">
      <c r="A309" s="40"/>
      <c r="B309" s="42"/>
      <c r="C309" s="35"/>
      <c r="D309" s="53"/>
      <c r="E309" s="53"/>
      <c r="F309" s="53"/>
      <c r="G309" s="68"/>
      <c r="H309" s="68"/>
      <c r="I309" s="68"/>
      <c r="J309" s="68"/>
      <c r="K309" s="68"/>
      <c r="L309" s="68"/>
      <c r="M309" s="68"/>
      <c r="N309" s="2"/>
      <c r="O309" s="2"/>
    </row>
    <row r="310" spans="1:15" ht="11.25">
      <c r="A310" s="40"/>
      <c r="B310" s="42"/>
      <c r="C310" s="35"/>
      <c r="D310" s="53"/>
      <c r="E310" s="53"/>
      <c r="F310" s="53"/>
      <c r="G310" s="68"/>
      <c r="H310" s="68"/>
      <c r="I310" s="68"/>
      <c r="J310" s="68"/>
      <c r="K310" s="68"/>
      <c r="L310" s="68"/>
      <c r="M310" s="68"/>
      <c r="N310" s="2"/>
      <c r="O310" s="2"/>
    </row>
    <row r="311" spans="1:15" ht="11.25">
      <c r="A311" s="40"/>
      <c r="B311" s="42"/>
      <c r="C311" s="35"/>
      <c r="D311" s="53"/>
      <c r="E311" s="53"/>
      <c r="F311" s="53"/>
      <c r="G311" s="68"/>
      <c r="H311" s="68"/>
      <c r="I311" s="68"/>
      <c r="J311" s="68"/>
      <c r="K311" s="68"/>
      <c r="L311" s="68"/>
      <c r="M311" s="68"/>
      <c r="N311" s="2"/>
      <c r="O311" s="2"/>
    </row>
    <row r="312" spans="1:15" ht="11.25">
      <c r="A312" s="40"/>
      <c r="B312" s="42"/>
      <c r="C312" s="35"/>
      <c r="D312" s="53"/>
      <c r="E312" s="53"/>
      <c r="F312" s="53"/>
      <c r="G312" s="68"/>
      <c r="H312" s="68"/>
      <c r="I312" s="68"/>
      <c r="J312" s="68"/>
      <c r="K312" s="68"/>
      <c r="L312" s="68"/>
      <c r="M312" s="68"/>
      <c r="N312" s="2"/>
      <c r="O312" s="2"/>
    </row>
    <row r="313" spans="1:15" ht="11.25">
      <c r="A313" s="40"/>
      <c r="B313" s="42"/>
      <c r="C313" s="35"/>
      <c r="D313" s="53"/>
      <c r="E313" s="53"/>
      <c r="F313" s="53"/>
      <c r="G313" s="68"/>
      <c r="H313" s="68"/>
      <c r="I313" s="68"/>
      <c r="J313" s="68"/>
      <c r="K313" s="68"/>
      <c r="L313" s="68"/>
      <c r="M313" s="68"/>
      <c r="N313" s="2"/>
      <c r="O313" s="2"/>
    </row>
    <row r="314" spans="1:15" ht="11.25">
      <c r="A314" s="40"/>
      <c r="B314" s="42"/>
      <c r="C314" s="35"/>
      <c r="D314" s="53"/>
      <c r="E314" s="53"/>
      <c r="F314" s="53"/>
      <c r="G314" s="68"/>
      <c r="H314" s="68"/>
      <c r="I314" s="68"/>
      <c r="J314" s="68"/>
      <c r="K314" s="68"/>
      <c r="L314" s="68"/>
      <c r="M314" s="68"/>
      <c r="N314" s="2"/>
      <c r="O314" s="2"/>
    </row>
    <row r="315" spans="1:15" ht="11.25">
      <c r="A315" s="40"/>
      <c r="B315" s="42"/>
      <c r="C315" s="35"/>
      <c r="D315" s="53"/>
      <c r="E315" s="53"/>
      <c r="F315" s="53"/>
      <c r="G315" s="68"/>
      <c r="H315" s="68"/>
      <c r="I315" s="68"/>
      <c r="J315" s="68"/>
      <c r="K315" s="68"/>
      <c r="L315" s="68"/>
      <c r="M315" s="68"/>
      <c r="N315" s="2"/>
      <c r="O315" s="2"/>
    </row>
    <row r="316" spans="1:15" ht="11.25">
      <c r="A316" s="40"/>
      <c r="B316" s="42"/>
      <c r="C316" s="35"/>
      <c r="D316" s="53"/>
      <c r="E316" s="53"/>
      <c r="F316" s="53"/>
      <c r="G316" s="68"/>
      <c r="H316" s="68"/>
      <c r="I316" s="68"/>
      <c r="J316" s="68"/>
      <c r="K316" s="68"/>
      <c r="L316" s="68"/>
      <c r="M316" s="68"/>
      <c r="N316" s="2"/>
      <c r="O316" s="2"/>
    </row>
    <row r="317" spans="1:15" ht="11.25">
      <c r="A317" s="40"/>
      <c r="B317" s="42"/>
      <c r="C317" s="35"/>
      <c r="D317" s="53"/>
      <c r="E317" s="53"/>
      <c r="F317" s="53"/>
      <c r="G317" s="68"/>
      <c r="H317" s="68"/>
      <c r="I317" s="68"/>
      <c r="J317" s="68"/>
      <c r="K317" s="68"/>
      <c r="L317" s="68"/>
      <c r="M317" s="68"/>
      <c r="N317" s="2"/>
      <c r="O317" s="2"/>
    </row>
    <row r="318" spans="1:15" ht="11.25">
      <c r="A318" s="40"/>
      <c r="B318" s="42"/>
      <c r="C318" s="35"/>
      <c r="D318" s="53"/>
      <c r="E318" s="53"/>
      <c r="F318" s="53"/>
      <c r="G318" s="68"/>
      <c r="H318" s="68"/>
      <c r="I318" s="68"/>
      <c r="J318" s="68"/>
      <c r="K318" s="68"/>
      <c r="L318" s="68"/>
      <c r="M318" s="68"/>
      <c r="N318" s="2"/>
      <c r="O318" s="2"/>
    </row>
    <row r="319" spans="1:15" ht="11.25">
      <c r="A319" s="40"/>
      <c r="B319" s="42"/>
      <c r="C319" s="35"/>
      <c r="D319" s="53"/>
      <c r="E319" s="53"/>
      <c r="F319" s="53"/>
      <c r="G319" s="68"/>
      <c r="H319" s="68"/>
      <c r="I319" s="68"/>
      <c r="J319" s="68"/>
      <c r="K319" s="68"/>
      <c r="L319" s="68"/>
      <c r="M319" s="68"/>
      <c r="N319" s="2"/>
      <c r="O319" s="2"/>
    </row>
    <row r="320" spans="1:15" ht="11.25">
      <c r="A320" s="40"/>
      <c r="B320" s="42"/>
      <c r="C320" s="35"/>
      <c r="D320" s="53"/>
      <c r="E320" s="53"/>
      <c r="F320" s="53"/>
      <c r="G320" s="68"/>
      <c r="H320" s="68"/>
      <c r="I320" s="68"/>
      <c r="J320" s="68"/>
      <c r="K320" s="68"/>
      <c r="L320" s="68"/>
      <c r="M320" s="68"/>
      <c r="N320" s="2"/>
      <c r="O320" s="2"/>
    </row>
    <row r="321" spans="1:15" ht="11.25">
      <c r="A321" s="40"/>
      <c r="B321" s="42"/>
      <c r="C321" s="35"/>
      <c r="D321" s="53"/>
      <c r="E321" s="53"/>
      <c r="F321" s="53"/>
      <c r="G321" s="68"/>
      <c r="H321" s="68"/>
      <c r="I321" s="68"/>
      <c r="J321" s="68"/>
      <c r="K321" s="68"/>
      <c r="L321" s="68"/>
      <c r="M321" s="68"/>
      <c r="N321" s="2"/>
      <c r="O321" s="2"/>
    </row>
    <row r="322" spans="1:15" ht="11.25">
      <c r="A322" s="40"/>
      <c r="B322" s="42"/>
      <c r="C322" s="35"/>
      <c r="D322" s="53"/>
      <c r="E322" s="53"/>
      <c r="F322" s="53"/>
      <c r="G322" s="68"/>
      <c r="H322" s="68"/>
      <c r="I322" s="68"/>
      <c r="J322" s="68"/>
      <c r="K322" s="68"/>
      <c r="L322" s="68"/>
      <c r="M322" s="68"/>
      <c r="N322" s="2"/>
      <c r="O322" s="2"/>
    </row>
    <row r="323" spans="1:15" ht="11.25">
      <c r="A323" s="40"/>
      <c r="B323" s="42"/>
      <c r="C323" s="35"/>
      <c r="D323" s="53"/>
      <c r="E323" s="53"/>
      <c r="F323" s="53"/>
      <c r="G323" s="68"/>
      <c r="H323" s="68"/>
      <c r="I323" s="68"/>
      <c r="J323" s="68"/>
      <c r="K323" s="68"/>
      <c r="L323" s="68"/>
      <c r="M323" s="68"/>
      <c r="N323" s="2"/>
      <c r="O323" s="2"/>
    </row>
    <row r="324" spans="1:15" ht="11.25">
      <c r="A324" s="40"/>
      <c r="B324" s="42"/>
      <c r="C324" s="35"/>
      <c r="D324" s="53"/>
      <c r="E324" s="53"/>
      <c r="F324" s="53"/>
      <c r="G324" s="68"/>
      <c r="H324" s="68"/>
      <c r="I324" s="68"/>
      <c r="J324" s="68"/>
      <c r="K324" s="68"/>
      <c r="L324" s="68"/>
      <c r="M324" s="68"/>
      <c r="N324" s="2"/>
      <c r="O324" s="2"/>
    </row>
    <row r="325" spans="1:15" ht="11.25">
      <c r="A325" s="40"/>
      <c r="B325" s="42"/>
      <c r="C325" s="35"/>
      <c r="D325" s="53"/>
      <c r="E325" s="53"/>
      <c r="F325" s="53"/>
      <c r="G325" s="68"/>
      <c r="H325" s="68"/>
      <c r="I325" s="68"/>
      <c r="J325" s="68"/>
      <c r="K325" s="68"/>
      <c r="L325" s="68"/>
      <c r="M325" s="68"/>
      <c r="N325" s="2"/>
      <c r="O325" s="2"/>
    </row>
    <row r="326" spans="1:15" ht="11.25">
      <c r="A326" s="40"/>
      <c r="B326" s="42"/>
      <c r="C326" s="35"/>
      <c r="D326" s="53"/>
      <c r="E326" s="53"/>
      <c r="F326" s="53"/>
      <c r="G326" s="68"/>
      <c r="H326" s="68"/>
      <c r="I326" s="68"/>
      <c r="J326" s="68"/>
      <c r="K326" s="68"/>
      <c r="L326" s="68"/>
      <c r="M326" s="68"/>
      <c r="N326" s="2"/>
      <c r="O326" s="2"/>
    </row>
    <row r="327" spans="1:15" ht="11.25">
      <c r="A327" s="40"/>
      <c r="B327" s="42"/>
      <c r="C327" s="35"/>
      <c r="D327" s="53"/>
      <c r="E327" s="53"/>
      <c r="F327" s="53"/>
      <c r="G327" s="68"/>
      <c r="H327" s="68"/>
      <c r="I327" s="68"/>
      <c r="J327" s="68"/>
      <c r="K327" s="68"/>
      <c r="L327" s="68"/>
      <c r="M327" s="68"/>
      <c r="N327" s="2"/>
      <c r="O327" s="2"/>
    </row>
    <row r="328" spans="1:15" ht="11.25">
      <c r="A328" s="40"/>
      <c r="B328" s="42"/>
      <c r="C328" s="35"/>
      <c r="D328" s="53"/>
      <c r="E328" s="53"/>
      <c r="F328" s="53"/>
      <c r="G328" s="68"/>
      <c r="H328" s="68"/>
      <c r="I328" s="68"/>
      <c r="J328" s="68"/>
      <c r="K328" s="68"/>
      <c r="L328" s="68"/>
      <c r="M328" s="68"/>
      <c r="N328" s="2"/>
      <c r="O328" s="2"/>
    </row>
    <row r="329" spans="1:15" ht="11.25">
      <c r="A329" s="40"/>
      <c r="B329" s="42"/>
      <c r="C329" s="35"/>
      <c r="D329" s="53"/>
      <c r="E329" s="53"/>
      <c r="F329" s="53"/>
      <c r="G329" s="68"/>
      <c r="H329" s="68"/>
      <c r="I329" s="68"/>
      <c r="J329" s="68"/>
      <c r="K329" s="68"/>
      <c r="L329" s="68"/>
      <c r="M329" s="68"/>
      <c r="N329" s="2"/>
      <c r="O329" s="2"/>
    </row>
    <row r="330" spans="7:15" ht="10.5">
      <c r="G330" s="69"/>
      <c r="N330" s="2"/>
      <c r="O330" s="2"/>
    </row>
    <row r="331" spans="7:15" ht="10.5">
      <c r="G331" s="69"/>
      <c r="N331" s="2"/>
      <c r="O331" s="2"/>
    </row>
    <row r="332" spans="7:15" ht="10.5">
      <c r="G332" s="69"/>
      <c r="N332" s="2"/>
      <c r="O332" s="2"/>
    </row>
    <row r="333" spans="7:15" ht="10.5">
      <c r="G333" s="69"/>
      <c r="N333" s="2"/>
      <c r="O333" s="2"/>
    </row>
    <row r="334" spans="7:15" ht="10.5">
      <c r="G334" s="69"/>
      <c r="N334" s="2"/>
      <c r="O334" s="2"/>
    </row>
    <row r="335" spans="7:15" ht="10.5">
      <c r="G335" s="69"/>
      <c r="N335" s="2"/>
      <c r="O335" s="2"/>
    </row>
    <row r="336" spans="7:15" ht="10.5">
      <c r="G336" s="69"/>
      <c r="N336" s="2"/>
      <c r="O336" s="2"/>
    </row>
    <row r="337" spans="7:15" ht="10.5">
      <c r="G337" s="69"/>
      <c r="N337" s="2"/>
      <c r="O337" s="2"/>
    </row>
    <row r="338" spans="7:15" ht="10.5">
      <c r="G338" s="69"/>
      <c r="N338" s="2"/>
      <c r="O338" s="2"/>
    </row>
    <row r="339" spans="7:15" ht="10.5">
      <c r="G339" s="69"/>
      <c r="N339" s="2"/>
      <c r="O339" s="2"/>
    </row>
    <row r="340" spans="7:15" ht="10.5">
      <c r="G340" s="69"/>
      <c r="N340" s="2"/>
      <c r="O340" s="2"/>
    </row>
    <row r="341" spans="7:15" ht="10.5">
      <c r="G341" s="69"/>
      <c r="N341" s="2"/>
      <c r="O341" s="2"/>
    </row>
    <row r="342" spans="7:15" ht="10.5">
      <c r="G342" s="69"/>
      <c r="N342" s="2"/>
      <c r="O342" s="2"/>
    </row>
    <row r="343" spans="7:15" ht="10.5">
      <c r="G343" s="69"/>
      <c r="N343" s="2"/>
      <c r="O343" s="2"/>
    </row>
    <row r="344" spans="7:15" ht="10.5">
      <c r="G344" s="69"/>
      <c r="N344" s="2"/>
      <c r="O344" s="2"/>
    </row>
    <row r="345" spans="7:15" ht="10.5">
      <c r="G345" s="69"/>
      <c r="N345" s="2"/>
      <c r="O345" s="2"/>
    </row>
    <row r="346" spans="7:15" ht="10.5">
      <c r="G346" s="69"/>
      <c r="N346" s="2"/>
      <c r="O346" s="2"/>
    </row>
    <row r="347" spans="7:15" ht="10.5">
      <c r="G347" s="69"/>
      <c r="N347" s="2"/>
      <c r="O347" s="2"/>
    </row>
    <row r="348" spans="7:15" ht="10.5">
      <c r="G348" s="69"/>
      <c r="N348" s="2"/>
      <c r="O348" s="2"/>
    </row>
    <row r="349" spans="7:15" ht="10.5">
      <c r="G349" s="69"/>
      <c r="N349" s="2"/>
      <c r="O349" s="2"/>
    </row>
    <row r="350" spans="7:15" ht="10.5">
      <c r="G350" s="69"/>
      <c r="N350" s="2"/>
      <c r="O350" s="2"/>
    </row>
    <row r="351" spans="7:15" ht="10.5">
      <c r="G351" s="69"/>
      <c r="N351" s="2"/>
      <c r="O351" s="2"/>
    </row>
    <row r="352" spans="7:15" ht="10.5">
      <c r="G352" s="69"/>
      <c r="N352" s="2"/>
      <c r="O352" s="2"/>
    </row>
    <row r="353" spans="7:15" ht="10.5">
      <c r="G353" s="69"/>
      <c r="N353" s="2"/>
      <c r="O353" s="2"/>
    </row>
    <row r="354" spans="7:15" ht="10.5">
      <c r="G354" s="69"/>
      <c r="N354" s="2"/>
      <c r="O354" s="2"/>
    </row>
    <row r="355" spans="7:15" ht="10.5">
      <c r="G355" s="69"/>
      <c r="N355" s="2"/>
      <c r="O355" s="2"/>
    </row>
    <row r="356" spans="7:15" ht="10.5">
      <c r="G356" s="69"/>
      <c r="N356" s="2"/>
      <c r="O356" s="2"/>
    </row>
    <row r="357" spans="7:15" ht="10.5">
      <c r="G357" s="69"/>
      <c r="N357" s="2"/>
      <c r="O357" s="2"/>
    </row>
    <row r="358" spans="7:15" ht="10.5">
      <c r="G358" s="69"/>
      <c r="N358" s="2"/>
      <c r="O358" s="2"/>
    </row>
    <row r="359" spans="7:15" ht="10.5">
      <c r="G359" s="69"/>
      <c r="N359" s="2"/>
      <c r="O359" s="2"/>
    </row>
    <row r="360" spans="7:15" ht="10.5">
      <c r="G360" s="69"/>
      <c r="N360" s="2"/>
      <c r="O360" s="2"/>
    </row>
    <row r="361" spans="7:15" ht="10.5">
      <c r="G361" s="69"/>
      <c r="N361" s="2"/>
      <c r="O361" s="2"/>
    </row>
    <row r="362" spans="7:15" ht="10.5">
      <c r="G362" s="69"/>
      <c r="N362" s="2"/>
      <c r="O362" s="2"/>
    </row>
    <row r="363" spans="7:15" ht="10.5">
      <c r="G363" s="69"/>
      <c r="N363" s="2"/>
      <c r="O363" s="2"/>
    </row>
    <row r="364" spans="7:15" ht="10.5">
      <c r="G364" s="69"/>
      <c r="N364" s="2"/>
      <c r="O364" s="2"/>
    </row>
    <row r="365" spans="7:15" ht="10.5">
      <c r="G365" s="69"/>
      <c r="N365" s="2"/>
      <c r="O365" s="2"/>
    </row>
    <row r="366" spans="7:15" ht="10.5">
      <c r="G366" s="69"/>
      <c r="N366" s="2"/>
      <c r="O366" s="2"/>
    </row>
    <row r="367" spans="7:15" ht="10.5">
      <c r="G367" s="69"/>
      <c r="N367" s="2"/>
      <c r="O367" s="2"/>
    </row>
    <row r="368" spans="7:15" ht="10.5">
      <c r="G368" s="69"/>
      <c r="N368" s="2"/>
      <c r="O368" s="2"/>
    </row>
    <row r="369" spans="7:15" ht="10.5">
      <c r="G369" s="69"/>
      <c r="N369" s="2"/>
      <c r="O369" s="2"/>
    </row>
    <row r="370" spans="7:15" ht="10.5">
      <c r="G370" s="69"/>
      <c r="N370" s="2"/>
      <c r="O370" s="2"/>
    </row>
    <row r="371" spans="7:15" ht="10.5">
      <c r="G371" s="69"/>
      <c r="N371" s="2"/>
      <c r="O371" s="2"/>
    </row>
    <row r="372" spans="7:15" ht="10.5">
      <c r="G372" s="69"/>
      <c r="N372" s="2"/>
      <c r="O372" s="2"/>
    </row>
    <row r="373" spans="7:15" ht="10.5">
      <c r="G373" s="69"/>
      <c r="N373" s="2"/>
      <c r="O373" s="2"/>
    </row>
    <row r="374" spans="7:15" ht="10.5">
      <c r="G374" s="69"/>
      <c r="N374" s="2"/>
      <c r="O374" s="2"/>
    </row>
    <row r="375" spans="7:15" ht="10.5">
      <c r="G375" s="69"/>
      <c r="N375" s="2"/>
      <c r="O375" s="2"/>
    </row>
    <row r="376" spans="7:15" ht="10.5">
      <c r="G376" s="69"/>
      <c r="N376" s="2"/>
      <c r="O376" s="2"/>
    </row>
    <row r="377" spans="7:15" ht="10.5">
      <c r="G377" s="69"/>
      <c r="N377" s="2"/>
      <c r="O377" s="2"/>
    </row>
    <row r="378" spans="7:15" ht="10.5">
      <c r="G378" s="69"/>
      <c r="N378" s="2"/>
      <c r="O378" s="2"/>
    </row>
    <row r="379" spans="7:15" ht="10.5">
      <c r="G379" s="69"/>
      <c r="N379" s="2"/>
      <c r="O379" s="2"/>
    </row>
    <row r="380" spans="7:15" ht="10.5">
      <c r="G380" s="69"/>
      <c r="N380" s="2"/>
      <c r="O380" s="2"/>
    </row>
    <row r="381" spans="7:15" ht="10.5">
      <c r="G381" s="69"/>
      <c r="N381" s="2"/>
      <c r="O381" s="2"/>
    </row>
    <row r="382" spans="7:15" ht="10.5">
      <c r="G382" s="69"/>
      <c r="N382" s="2"/>
      <c r="O382" s="2"/>
    </row>
    <row r="383" spans="7:15" ht="10.5">
      <c r="G383" s="69"/>
      <c r="N383" s="2"/>
      <c r="O383" s="2"/>
    </row>
    <row r="384" spans="7:15" ht="10.5">
      <c r="G384" s="69"/>
      <c r="N384" s="2"/>
      <c r="O384" s="2"/>
    </row>
    <row r="385" spans="7:15" ht="10.5">
      <c r="G385" s="69"/>
      <c r="N385" s="2"/>
      <c r="O385" s="2"/>
    </row>
    <row r="386" spans="7:15" ht="10.5">
      <c r="G386" s="69"/>
      <c r="N386" s="2"/>
      <c r="O386" s="2"/>
    </row>
    <row r="387" spans="7:15" ht="10.5">
      <c r="G387" s="69"/>
      <c r="N387" s="2"/>
      <c r="O387" s="2"/>
    </row>
    <row r="388" spans="7:15" ht="10.5">
      <c r="G388" s="69"/>
      <c r="N388" s="2"/>
      <c r="O388" s="2"/>
    </row>
    <row r="389" spans="7:15" ht="10.5">
      <c r="G389" s="69"/>
      <c r="N389" s="2"/>
      <c r="O389" s="2"/>
    </row>
    <row r="390" spans="7:15" ht="10.5">
      <c r="G390" s="69"/>
      <c r="N390" s="2"/>
      <c r="O390" s="2"/>
    </row>
    <row r="391" spans="7:15" ht="10.5">
      <c r="G391" s="69"/>
      <c r="N391" s="2"/>
      <c r="O391" s="2"/>
    </row>
    <row r="392" spans="7:15" ht="10.5">
      <c r="G392" s="69"/>
      <c r="N392" s="2"/>
      <c r="O392" s="2"/>
    </row>
    <row r="393" spans="7:15" ht="10.5">
      <c r="G393" s="69"/>
      <c r="N393" s="2"/>
      <c r="O393" s="2"/>
    </row>
    <row r="394" spans="7:15" ht="10.5">
      <c r="G394" s="69"/>
      <c r="N394" s="2"/>
      <c r="O394" s="2"/>
    </row>
    <row r="395" spans="7:15" ht="10.5">
      <c r="G395" s="69"/>
      <c r="N395" s="2"/>
      <c r="O395" s="2"/>
    </row>
    <row r="396" spans="7:15" ht="10.5">
      <c r="G396" s="69"/>
      <c r="N396" s="2"/>
      <c r="O396" s="2"/>
    </row>
    <row r="397" spans="7:15" ht="10.5">
      <c r="G397" s="69"/>
      <c r="N397" s="2"/>
      <c r="O397" s="2"/>
    </row>
    <row r="398" spans="7:15" ht="10.5">
      <c r="G398" s="69"/>
      <c r="N398" s="2"/>
      <c r="O398" s="2"/>
    </row>
    <row r="399" spans="7:15" ht="10.5">
      <c r="G399" s="69"/>
      <c r="N399" s="2"/>
      <c r="O399" s="2"/>
    </row>
    <row r="400" spans="7:15" ht="10.5">
      <c r="G400" s="69"/>
      <c r="N400" s="2"/>
      <c r="O400" s="2"/>
    </row>
    <row r="401" spans="7:15" ht="10.5">
      <c r="G401" s="69"/>
      <c r="N401" s="2"/>
      <c r="O401" s="2"/>
    </row>
    <row r="402" spans="7:15" ht="10.5">
      <c r="G402" s="69"/>
      <c r="N402" s="2"/>
      <c r="O402" s="2"/>
    </row>
    <row r="403" spans="7:15" ht="10.5">
      <c r="G403" s="69"/>
      <c r="N403" s="2"/>
      <c r="O403" s="2"/>
    </row>
    <row r="404" spans="7:15" ht="10.5">
      <c r="G404" s="69"/>
      <c r="N404" s="2"/>
      <c r="O404" s="2"/>
    </row>
    <row r="405" spans="7:15" ht="10.5">
      <c r="G405" s="69"/>
      <c r="N405" s="2"/>
      <c r="O405" s="2"/>
    </row>
    <row r="406" spans="7:15" ht="10.5">
      <c r="G406" s="69"/>
      <c r="N406" s="2"/>
      <c r="O406" s="2"/>
    </row>
    <row r="407" spans="7:15" ht="10.5">
      <c r="G407" s="69"/>
      <c r="N407" s="2"/>
      <c r="O407" s="2"/>
    </row>
    <row r="408" spans="7:15" ht="10.5">
      <c r="G408" s="69"/>
      <c r="N408" s="2"/>
      <c r="O408" s="2"/>
    </row>
    <row r="409" spans="7:15" ht="10.5">
      <c r="G409" s="69"/>
      <c r="N409" s="2"/>
      <c r="O409" s="2"/>
    </row>
    <row r="410" spans="7:15" ht="10.5">
      <c r="G410" s="69"/>
      <c r="N410" s="2"/>
      <c r="O410" s="2"/>
    </row>
    <row r="411" spans="7:15" ht="10.5">
      <c r="G411" s="69"/>
      <c r="N411" s="2"/>
      <c r="O411" s="2"/>
    </row>
    <row r="412" spans="7:15" ht="10.5">
      <c r="G412" s="69"/>
      <c r="N412" s="2"/>
      <c r="O412" s="2"/>
    </row>
    <row r="413" spans="7:15" ht="10.5">
      <c r="G413" s="69"/>
      <c r="N413" s="2"/>
      <c r="O413" s="2"/>
    </row>
    <row r="414" spans="7:15" ht="10.5">
      <c r="G414" s="69"/>
      <c r="N414" s="2"/>
      <c r="O414" s="2"/>
    </row>
    <row r="415" spans="7:15" ht="10.5">
      <c r="G415" s="69"/>
      <c r="N415" s="2"/>
      <c r="O415" s="2"/>
    </row>
    <row r="416" spans="7:15" ht="10.5">
      <c r="G416" s="69"/>
      <c r="N416" s="2"/>
      <c r="O416" s="2"/>
    </row>
    <row r="417" spans="7:15" ht="10.5">
      <c r="G417" s="69"/>
      <c r="N417" s="2"/>
      <c r="O417" s="2"/>
    </row>
    <row r="418" spans="7:15" ht="10.5">
      <c r="G418" s="69"/>
      <c r="N418" s="2"/>
      <c r="O418" s="2"/>
    </row>
    <row r="419" spans="7:15" ht="10.5">
      <c r="G419" s="69"/>
      <c r="N419" s="2"/>
      <c r="O419" s="2"/>
    </row>
    <row r="420" spans="7:15" ht="10.5">
      <c r="G420" s="69"/>
      <c r="N420" s="2"/>
      <c r="O420" s="2"/>
    </row>
    <row r="421" spans="7:15" ht="10.5">
      <c r="G421" s="69"/>
      <c r="N421" s="2"/>
      <c r="O421" s="2"/>
    </row>
    <row r="422" spans="7:15" ht="10.5">
      <c r="G422" s="69"/>
      <c r="N422" s="2"/>
      <c r="O422" s="2"/>
    </row>
    <row r="423" spans="7:15" ht="10.5">
      <c r="G423" s="69"/>
      <c r="N423" s="2"/>
      <c r="O423" s="2"/>
    </row>
    <row r="424" spans="7:15" ht="10.5">
      <c r="G424" s="69"/>
      <c r="N424" s="2"/>
      <c r="O424" s="2"/>
    </row>
    <row r="425" spans="7:15" ht="10.5">
      <c r="G425" s="69"/>
      <c r="N425" s="2"/>
      <c r="O425" s="2"/>
    </row>
    <row r="426" spans="7:15" ht="10.5">
      <c r="G426" s="69"/>
      <c r="N426" s="2"/>
      <c r="O426" s="2"/>
    </row>
    <row r="427" spans="7:15" ht="10.5">
      <c r="G427" s="69"/>
      <c r="N427" s="2"/>
      <c r="O427" s="2"/>
    </row>
    <row r="428" spans="7:15" ht="10.5">
      <c r="G428" s="69"/>
      <c r="N428" s="2"/>
      <c r="O428" s="2"/>
    </row>
    <row r="429" spans="7:15" ht="10.5">
      <c r="G429" s="69"/>
      <c r="N429" s="2"/>
      <c r="O429" s="2"/>
    </row>
    <row r="430" spans="7:15" ht="10.5">
      <c r="G430" s="69"/>
      <c r="N430" s="2"/>
      <c r="O430" s="2"/>
    </row>
    <row r="431" spans="7:15" ht="10.5">
      <c r="G431" s="69"/>
      <c r="N431" s="2"/>
      <c r="O431" s="2"/>
    </row>
    <row r="432" spans="7:15" ht="10.5">
      <c r="G432" s="69"/>
      <c r="N432" s="2"/>
      <c r="O432" s="2"/>
    </row>
    <row r="433" spans="7:15" ht="10.5">
      <c r="G433" s="69"/>
      <c r="N433" s="2"/>
      <c r="O433" s="2"/>
    </row>
    <row r="434" spans="7:15" ht="10.5">
      <c r="G434" s="69"/>
      <c r="N434" s="2"/>
      <c r="O434" s="2"/>
    </row>
    <row r="435" spans="7:15" ht="10.5">
      <c r="G435" s="69"/>
      <c r="N435" s="2"/>
      <c r="O435" s="2"/>
    </row>
    <row r="436" spans="7:15" ht="10.5">
      <c r="G436" s="69"/>
      <c r="N436" s="2"/>
      <c r="O436" s="2"/>
    </row>
    <row r="437" spans="7:15" ht="10.5">
      <c r="G437" s="69"/>
      <c r="N437" s="2"/>
      <c r="O437" s="2"/>
    </row>
    <row r="438" spans="7:15" ht="10.5">
      <c r="G438" s="69"/>
      <c r="N438" s="2"/>
      <c r="O438" s="2"/>
    </row>
    <row r="439" spans="7:15" ht="10.5">
      <c r="G439" s="69"/>
      <c r="N439" s="2"/>
      <c r="O439" s="2"/>
    </row>
    <row r="440" spans="7:15" ht="10.5">
      <c r="G440" s="69"/>
      <c r="N440" s="2"/>
      <c r="O440" s="2"/>
    </row>
    <row r="441" spans="7:15" ht="10.5">
      <c r="G441" s="69"/>
      <c r="N441" s="2"/>
      <c r="O441" s="2"/>
    </row>
    <row r="442" spans="7:15" ht="10.5">
      <c r="G442" s="69"/>
      <c r="N442" s="2"/>
      <c r="O442" s="2"/>
    </row>
    <row r="443" spans="7:15" ht="10.5">
      <c r="G443" s="69"/>
      <c r="N443" s="2"/>
      <c r="O443" s="2"/>
    </row>
    <row r="444" spans="7:15" ht="10.5">
      <c r="G444" s="69"/>
      <c r="N444" s="2"/>
      <c r="O444" s="2"/>
    </row>
    <row r="445" spans="7:15" ht="10.5">
      <c r="G445" s="69"/>
      <c r="N445" s="2"/>
      <c r="O445" s="2"/>
    </row>
    <row r="446" spans="7:15" ht="10.5">
      <c r="G446" s="69"/>
      <c r="N446" s="2"/>
      <c r="O446" s="2"/>
    </row>
    <row r="447" spans="7:15" ht="10.5">
      <c r="G447" s="69"/>
      <c r="N447" s="2"/>
      <c r="O447" s="2"/>
    </row>
    <row r="448" spans="7:15" ht="10.5">
      <c r="G448" s="69"/>
      <c r="N448" s="2"/>
      <c r="O448" s="2"/>
    </row>
    <row r="449" spans="7:15" ht="10.5">
      <c r="G449" s="69"/>
      <c r="N449" s="2"/>
      <c r="O449" s="2"/>
    </row>
    <row r="450" spans="7:15" ht="10.5">
      <c r="G450" s="69"/>
      <c r="N450" s="2"/>
      <c r="O450" s="2"/>
    </row>
    <row r="451" spans="7:15" ht="10.5">
      <c r="G451" s="69"/>
      <c r="N451" s="2"/>
      <c r="O451" s="2"/>
    </row>
    <row r="452" spans="7:15" ht="10.5">
      <c r="G452" s="69"/>
      <c r="N452" s="2"/>
      <c r="O452" s="2"/>
    </row>
    <row r="453" spans="7:15" ht="10.5">
      <c r="G453" s="69"/>
      <c r="N453" s="2"/>
      <c r="O453" s="2"/>
    </row>
    <row r="454" spans="7:15" ht="10.5">
      <c r="G454" s="69"/>
      <c r="N454" s="2"/>
      <c r="O454" s="2"/>
    </row>
    <row r="455" spans="7:15" ht="10.5">
      <c r="G455" s="69"/>
      <c r="N455" s="2"/>
      <c r="O455" s="2"/>
    </row>
    <row r="456" spans="7:15" ht="10.5">
      <c r="G456" s="69"/>
      <c r="N456" s="2"/>
      <c r="O456" s="2"/>
    </row>
    <row r="457" spans="7:15" ht="10.5">
      <c r="G457" s="69"/>
      <c r="N457" s="2"/>
      <c r="O457" s="2"/>
    </row>
    <row r="458" spans="7:15" ht="10.5">
      <c r="G458" s="69"/>
      <c r="N458" s="2"/>
      <c r="O458" s="2"/>
    </row>
    <row r="459" spans="7:15" ht="10.5">
      <c r="G459" s="69"/>
      <c r="N459" s="2"/>
      <c r="O459" s="2"/>
    </row>
    <row r="460" spans="7:15" ht="10.5">
      <c r="G460" s="69"/>
      <c r="N460" s="2"/>
      <c r="O460" s="2"/>
    </row>
    <row r="461" spans="7:15" ht="10.5">
      <c r="G461" s="69"/>
      <c r="N461" s="2"/>
      <c r="O461" s="2"/>
    </row>
    <row r="462" spans="7:15" ht="10.5">
      <c r="G462" s="69"/>
      <c r="N462" s="2"/>
      <c r="O462" s="2"/>
    </row>
    <row r="463" spans="7:15" ht="10.5">
      <c r="G463" s="69"/>
      <c r="N463" s="2"/>
      <c r="O463" s="2"/>
    </row>
    <row r="464" spans="7:15" ht="10.5">
      <c r="G464" s="69"/>
      <c r="N464" s="2"/>
      <c r="O464" s="2"/>
    </row>
    <row r="465" spans="7:15" ht="10.5">
      <c r="G465" s="69"/>
      <c r="N465" s="2"/>
      <c r="O465" s="2"/>
    </row>
    <row r="466" spans="7:15" ht="10.5">
      <c r="G466" s="69"/>
      <c r="N466" s="2"/>
      <c r="O466" s="2"/>
    </row>
    <row r="467" spans="7:15" ht="10.5">
      <c r="G467" s="69"/>
      <c r="N467" s="2"/>
      <c r="O467" s="2"/>
    </row>
    <row r="468" spans="7:15" ht="10.5">
      <c r="G468" s="69"/>
      <c r="N468" s="2"/>
      <c r="O468" s="2"/>
    </row>
    <row r="469" spans="7:15" ht="10.5">
      <c r="G469" s="69"/>
      <c r="N469" s="2"/>
      <c r="O469" s="2"/>
    </row>
    <row r="470" spans="7:15" ht="10.5">
      <c r="G470" s="69"/>
      <c r="N470" s="2"/>
      <c r="O470" s="2"/>
    </row>
    <row r="471" spans="7:15" ht="10.5">
      <c r="G471" s="69"/>
      <c r="N471" s="2"/>
      <c r="O471" s="2"/>
    </row>
    <row r="472" spans="7:15" ht="10.5">
      <c r="G472" s="69"/>
      <c r="N472" s="2"/>
      <c r="O472" s="2"/>
    </row>
    <row r="473" spans="7:15" ht="10.5">
      <c r="G473" s="69"/>
      <c r="N473" s="2"/>
      <c r="O473" s="2"/>
    </row>
    <row r="474" spans="7:15" ht="10.5">
      <c r="G474" s="69"/>
      <c r="N474" s="2"/>
      <c r="O474" s="2"/>
    </row>
    <row r="475" spans="7:15" ht="10.5">
      <c r="G475" s="69"/>
      <c r="N475" s="2"/>
      <c r="O475" s="2"/>
    </row>
    <row r="476" spans="7:15" ht="10.5">
      <c r="G476" s="69"/>
      <c r="N476" s="2"/>
      <c r="O476" s="2"/>
    </row>
    <row r="477" spans="7:15" ht="10.5">
      <c r="G477" s="69"/>
      <c r="N477" s="2"/>
      <c r="O477" s="2"/>
    </row>
    <row r="478" spans="7:15" ht="10.5">
      <c r="G478" s="69"/>
      <c r="N478" s="2"/>
      <c r="O478" s="2"/>
    </row>
    <row r="479" spans="7:15" ht="10.5">
      <c r="G479" s="69"/>
      <c r="N479" s="2"/>
      <c r="O479" s="2"/>
    </row>
    <row r="480" spans="7:15" ht="10.5">
      <c r="G480" s="69"/>
      <c r="N480" s="2"/>
      <c r="O480" s="2"/>
    </row>
    <row r="481" spans="7:15" ht="10.5">
      <c r="G481" s="69"/>
      <c r="N481" s="2"/>
      <c r="O481" s="2"/>
    </row>
    <row r="482" spans="7:15" ht="10.5">
      <c r="G482" s="69"/>
      <c r="N482" s="2"/>
      <c r="O482" s="2"/>
    </row>
    <row r="483" spans="7:15" ht="10.5">
      <c r="G483" s="69"/>
      <c r="N483" s="2"/>
      <c r="O483" s="2"/>
    </row>
    <row r="484" spans="7:15" ht="10.5">
      <c r="G484" s="69"/>
      <c r="N484" s="2"/>
      <c r="O484" s="2"/>
    </row>
    <row r="485" spans="7:15" ht="10.5">
      <c r="G485" s="69"/>
      <c r="N485" s="2"/>
      <c r="O485" s="2"/>
    </row>
    <row r="486" spans="7:15" ht="10.5">
      <c r="G486" s="69"/>
      <c r="N486" s="2"/>
      <c r="O486" s="2"/>
    </row>
    <row r="487" spans="7:15" ht="10.5">
      <c r="G487" s="69"/>
      <c r="N487" s="2"/>
      <c r="O487" s="2"/>
    </row>
    <row r="488" spans="7:15" ht="10.5">
      <c r="G488" s="69"/>
      <c r="N488" s="2"/>
      <c r="O488" s="2"/>
    </row>
    <row r="489" spans="7:15" ht="10.5">
      <c r="G489" s="69"/>
      <c r="N489" s="2"/>
      <c r="O489" s="2"/>
    </row>
    <row r="490" spans="7:15" ht="10.5">
      <c r="G490" s="69"/>
      <c r="N490" s="2"/>
      <c r="O490" s="2"/>
    </row>
    <row r="491" spans="7:15" ht="10.5">
      <c r="G491" s="69"/>
      <c r="N491" s="2"/>
      <c r="O491" s="2"/>
    </row>
    <row r="492" spans="7:15" ht="10.5">
      <c r="G492" s="69"/>
      <c r="N492" s="2"/>
      <c r="O492" s="2"/>
    </row>
    <row r="493" spans="7:15" ht="10.5">
      <c r="G493" s="69"/>
      <c r="N493" s="2"/>
      <c r="O493" s="2"/>
    </row>
    <row r="494" spans="7:15" ht="10.5">
      <c r="G494" s="69"/>
      <c r="N494" s="2"/>
      <c r="O494" s="2"/>
    </row>
    <row r="495" spans="7:15" ht="10.5">
      <c r="G495" s="69"/>
      <c r="N495" s="2"/>
      <c r="O495" s="2"/>
    </row>
    <row r="496" spans="7:15" ht="10.5">
      <c r="G496" s="69"/>
      <c r="N496" s="2"/>
      <c r="O496" s="2"/>
    </row>
    <row r="497" spans="7:15" ht="10.5">
      <c r="G497" s="69"/>
      <c r="N497" s="2"/>
      <c r="O497" s="2"/>
    </row>
    <row r="498" spans="7:15" ht="10.5">
      <c r="G498" s="69"/>
      <c r="N498" s="2"/>
      <c r="O498" s="2"/>
    </row>
    <row r="499" spans="7:15" ht="10.5">
      <c r="G499" s="69"/>
      <c r="N499" s="2"/>
      <c r="O499" s="2"/>
    </row>
    <row r="500" spans="7:15" ht="10.5">
      <c r="G500" s="69"/>
      <c r="N500" s="2"/>
      <c r="O500" s="2"/>
    </row>
    <row r="501" spans="7:15" ht="10.5">
      <c r="G501" s="69"/>
      <c r="N501" s="2"/>
      <c r="O501" s="2"/>
    </row>
    <row r="502" spans="7:15" ht="10.5">
      <c r="G502" s="69"/>
      <c r="N502" s="2"/>
      <c r="O502" s="2"/>
    </row>
    <row r="503" spans="7:15" ht="10.5">
      <c r="G503" s="69"/>
      <c r="N503" s="2"/>
      <c r="O503" s="2"/>
    </row>
    <row r="504" spans="7:15" ht="10.5">
      <c r="G504" s="69"/>
      <c r="N504" s="2"/>
      <c r="O504" s="2"/>
    </row>
    <row r="505" spans="7:15" ht="10.5">
      <c r="G505" s="69"/>
      <c r="N505" s="2"/>
      <c r="O505" s="2"/>
    </row>
    <row r="506" spans="7:15" ht="10.5">
      <c r="G506" s="69"/>
      <c r="N506" s="2"/>
      <c r="O506" s="2"/>
    </row>
    <row r="507" spans="7:15" ht="10.5">
      <c r="G507" s="69"/>
      <c r="N507" s="2"/>
      <c r="O507" s="2"/>
    </row>
    <row r="508" spans="7:15" ht="10.5">
      <c r="G508" s="69"/>
      <c r="N508" s="2"/>
      <c r="O508" s="2"/>
    </row>
    <row r="509" spans="7:15" ht="10.5">
      <c r="G509" s="69"/>
      <c r="N509" s="2"/>
      <c r="O509" s="2"/>
    </row>
    <row r="510" spans="7:15" ht="10.5">
      <c r="G510" s="69"/>
      <c r="N510" s="2"/>
      <c r="O510" s="2"/>
    </row>
    <row r="511" spans="7:15" ht="10.5">
      <c r="G511" s="69"/>
      <c r="N511" s="2"/>
      <c r="O511" s="2"/>
    </row>
    <row r="512" spans="7:15" ht="10.5">
      <c r="G512" s="69"/>
      <c r="N512" s="2"/>
      <c r="O512" s="2"/>
    </row>
    <row r="513" spans="7:15" ht="10.5">
      <c r="G513" s="69"/>
      <c r="N513" s="2"/>
      <c r="O513" s="2"/>
    </row>
    <row r="514" spans="7:15" ht="10.5">
      <c r="G514" s="69"/>
      <c r="N514" s="2"/>
      <c r="O514" s="2"/>
    </row>
    <row r="515" spans="7:15" ht="10.5">
      <c r="G515" s="69"/>
      <c r="N515" s="2"/>
      <c r="O515" s="2"/>
    </row>
    <row r="516" spans="7:15" ht="10.5">
      <c r="G516" s="69"/>
      <c r="N516" s="2"/>
      <c r="O516" s="2"/>
    </row>
    <row r="517" spans="7:15" ht="10.5">
      <c r="G517" s="69"/>
      <c r="N517" s="2"/>
      <c r="O517" s="2"/>
    </row>
    <row r="518" spans="7:15" ht="10.5">
      <c r="G518" s="69"/>
      <c r="N518" s="2"/>
      <c r="O518" s="2"/>
    </row>
    <row r="519" spans="7:15" ht="10.5">
      <c r="G519" s="69"/>
      <c r="N519" s="2"/>
      <c r="O519" s="2"/>
    </row>
    <row r="520" spans="7:15" ht="10.5">
      <c r="G520" s="69"/>
      <c r="N520" s="2"/>
      <c r="O520" s="2"/>
    </row>
    <row r="521" spans="7:15" ht="10.5">
      <c r="G521" s="69"/>
      <c r="N521" s="2"/>
      <c r="O521" s="2"/>
    </row>
    <row r="522" spans="7:15" ht="10.5">
      <c r="G522" s="69"/>
      <c r="N522" s="2"/>
      <c r="O522" s="2"/>
    </row>
    <row r="523" spans="7:15" ht="10.5">
      <c r="G523" s="69"/>
      <c r="N523" s="2"/>
      <c r="O523" s="2"/>
    </row>
    <row r="524" spans="7:15" ht="10.5">
      <c r="G524" s="69"/>
      <c r="N524" s="2"/>
      <c r="O524" s="2"/>
    </row>
    <row r="525" spans="7:15" ht="10.5">
      <c r="G525" s="69"/>
      <c r="N525" s="2"/>
      <c r="O525" s="2"/>
    </row>
    <row r="526" spans="7:15" ht="10.5">
      <c r="G526" s="69"/>
      <c r="N526" s="2"/>
      <c r="O526" s="2"/>
    </row>
    <row r="527" spans="7:15" ht="10.5">
      <c r="G527" s="69"/>
      <c r="N527" s="2"/>
      <c r="O527" s="2"/>
    </row>
    <row r="528" spans="7:15" ht="10.5">
      <c r="G528" s="69"/>
      <c r="N528" s="2"/>
      <c r="O528" s="2"/>
    </row>
    <row r="529" spans="7:15" ht="10.5">
      <c r="G529" s="69"/>
      <c r="N529" s="2"/>
      <c r="O529" s="2"/>
    </row>
    <row r="530" spans="7:15" ht="10.5">
      <c r="G530" s="69"/>
      <c r="N530" s="2"/>
      <c r="O530" s="2"/>
    </row>
    <row r="531" spans="7:15" ht="10.5">
      <c r="G531" s="69"/>
      <c r="N531" s="2"/>
      <c r="O531" s="2"/>
    </row>
    <row r="532" spans="7:15" ht="10.5">
      <c r="G532" s="69"/>
      <c r="N532" s="2"/>
      <c r="O532" s="2"/>
    </row>
    <row r="533" spans="7:15" ht="10.5">
      <c r="G533" s="69"/>
      <c r="N533" s="2"/>
      <c r="O533" s="2"/>
    </row>
    <row r="534" spans="7:15" ht="10.5">
      <c r="G534" s="69"/>
      <c r="N534" s="2"/>
      <c r="O534" s="2"/>
    </row>
    <row r="535" spans="7:15" ht="10.5">
      <c r="G535" s="69"/>
      <c r="N535" s="2"/>
      <c r="O535" s="2"/>
    </row>
    <row r="536" spans="7:15" ht="10.5">
      <c r="G536" s="69"/>
      <c r="N536" s="2"/>
      <c r="O536" s="2"/>
    </row>
    <row r="537" spans="7:15" ht="10.5">
      <c r="G537" s="69"/>
      <c r="N537" s="2"/>
      <c r="O537" s="2"/>
    </row>
    <row r="538" spans="7:15" ht="10.5">
      <c r="G538" s="69"/>
      <c r="N538" s="2"/>
      <c r="O538" s="2"/>
    </row>
    <row r="539" spans="7:15" ht="10.5">
      <c r="G539" s="69"/>
      <c r="N539" s="2"/>
      <c r="O539" s="2"/>
    </row>
    <row r="540" spans="7:15" ht="10.5">
      <c r="G540" s="69"/>
      <c r="N540" s="2"/>
      <c r="O540" s="2"/>
    </row>
    <row r="541" spans="7:15" ht="10.5">
      <c r="G541" s="69"/>
      <c r="N541" s="2"/>
      <c r="O541" s="2"/>
    </row>
    <row r="542" spans="7:15" ht="10.5">
      <c r="G542" s="69"/>
      <c r="N542" s="2"/>
      <c r="O542" s="2"/>
    </row>
    <row r="543" spans="7:15" ht="10.5">
      <c r="G543" s="69"/>
      <c r="N543" s="2"/>
      <c r="O543" s="2"/>
    </row>
    <row r="544" spans="7:15" ht="10.5">
      <c r="G544" s="69"/>
      <c r="N544" s="2"/>
      <c r="O544" s="2"/>
    </row>
    <row r="545" spans="7:15" ht="10.5">
      <c r="G545" s="69"/>
      <c r="N545" s="2"/>
      <c r="O545" s="2"/>
    </row>
    <row r="546" spans="7:15" ht="10.5">
      <c r="G546" s="69"/>
      <c r="N546" s="2"/>
      <c r="O546" s="2"/>
    </row>
    <row r="547" spans="7:15" ht="10.5">
      <c r="G547" s="69"/>
      <c r="N547" s="2"/>
      <c r="O547" s="2"/>
    </row>
    <row r="548" spans="7:15" ht="10.5">
      <c r="G548" s="69"/>
      <c r="N548" s="2"/>
      <c r="O548" s="2"/>
    </row>
    <row r="549" spans="7:15" ht="10.5">
      <c r="G549" s="69"/>
      <c r="N549" s="2"/>
      <c r="O549" s="2"/>
    </row>
    <row r="550" spans="7:15" ht="10.5">
      <c r="G550" s="69"/>
      <c r="N550" s="2"/>
      <c r="O550" s="2"/>
    </row>
    <row r="551" spans="7:15" ht="10.5">
      <c r="G551" s="69"/>
      <c r="N551" s="2"/>
      <c r="O551" s="2"/>
    </row>
    <row r="552" spans="7:15" ht="10.5">
      <c r="G552" s="69"/>
      <c r="N552" s="2"/>
      <c r="O552" s="2"/>
    </row>
    <row r="553" spans="7:15" ht="10.5">
      <c r="G553" s="69"/>
      <c r="N553" s="2"/>
      <c r="O553" s="2"/>
    </row>
    <row r="554" spans="7:15" ht="10.5">
      <c r="G554" s="69"/>
      <c r="N554" s="2"/>
      <c r="O554" s="2"/>
    </row>
    <row r="555" spans="7:15" ht="10.5">
      <c r="G555" s="69"/>
      <c r="N555" s="2"/>
      <c r="O555" s="2"/>
    </row>
    <row r="556" spans="7:15" ht="10.5">
      <c r="G556" s="69"/>
      <c r="N556" s="2"/>
      <c r="O556" s="2"/>
    </row>
    <row r="557" spans="7:15" ht="10.5">
      <c r="G557" s="69"/>
      <c r="N557" s="2"/>
      <c r="O557" s="2"/>
    </row>
    <row r="558" ht="10.5">
      <c r="G558" s="69"/>
    </row>
    <row r="559" ht="10.5">
      <c r="G559" s="69"/>
    </row>
    <row r="560" ht="10.5">
      <c r="G560" s="69"/>
    </row>
    <row r="561" ht="10.5">
      <c r="G561" s="69"/>
    </row>
    <row r="562" ht="10.5">
      <c r="G562" s="69"/>
    </row>
    <row r="563" ht="10.5">
      <c r="G563" s="69"/>
    </row>
    <row r="564" ht="10.5">
      <c r="G564" s="69"/>
    </row>
    <row r="565" ht="10.5">
      <c r="G565" s="69"/>
    </row>
    <row r="566" ht="10.5">
      <c r="G566" s="69"/>
    </row>
    <row r="567" ht="10.5">
      <c r="G567" s="69"/>
    </row>
    <row r="568" ht="10.5">
      <c r="G568" s="69"/>
    </row>
    <row r="569" ht="10.5">
      <c r="G569" s="69"/>
    </row>
    <row r="570" ht="10.5">
      <c r="G570" s="69"/>
    </row>
    <row r="571" ht="10.5">
      <c r="G571" s="69"/>
    </row>
    <row r="572" ht="10.5">
      <c r="G572" s="69"/>
    </row>
    <row r="573" ht="10.5">
      <c r="G573" s="69"/>
    </row>
    <row r="574" ht="10.5">
      <c r="G574" s="69"/>
    </row>
    <row r="575" ht="10.5">
      <c r="G575" s="69"/>
    </row>
    <row r="576" ht="10.5">
      <c r="G576" s="69"/>
    </row>
    <row r="577" ht="10.5">
      <c r="G577" s="69"/>
    </row>
    <row r="578" ht="10.5">
      <c r="G578" s="69"/>
    </row>
    <row r="579" ht="10.5">
      <c r="G579" s="69"/>
    </row>
    <row r="580" ht="10.5">
      <c r="G580" s="69"/>
    </row>
    <row r="581" ht="10.5">
      <c r="G581" s="69"/>
    </row>
    <row r="582" ht="10.5">
      <c r="G582" s="69"/>
    </row>
    <row r="583" ht="10.5">
      <c r="G583" s="69"/>
    </row>
    <row r="584" ht="10.5">
      <c r="G584" s="69"/>
    </row>
    <row r="585" ht="10.5">
      <c r="G585" s="69"/>
    </row>
    <row r="586" ht="10.5">
      <c r="G586" s="69"/>
    </row>
    <row r="587" ht="10.5">
      <c r="G587" s="69"/>
    </row>
    <row r="588" ht="10.5">
      <c r="G588" s="69"/>
    </row>
    <row r="589" ht="10.5">
      <c r="G589" s="69"/>
    </row>
    <row r="590" ht="10.5">
      <c r="G590" s="69"/>
    </row>
    <row r="591" ht="10.5">
      <c r="G591" s="69"/>
    </row>
    <row r="592" ht="10.5">
      <c r="G592" s="69"/>
    </row>
    <row r="593" ht="10.5">
      <c r="G593" s="69"/>
    </row>
    <row r="594" ht="10.5">
      <c r="G594" s="69"/>
    </row>
    <row r="595" ht="10.5">
      <c r="G595" s="69"/>
    </row>
    <row r="596" ht="10.5">
      <c r="G596" s="69"/>
    </row>
    <row r="597" ht="10.5">
      <c r="G597" s="69"/>
    </row>
    <row r="598" ht="10.5">
      <c r="G598" s="69"/>
    </row>
    <row r="599" ht="10.5">
      <c r="G599" s="69"/>
    </row>
    <row r="600" ht="10.5">
      <c r="G600" s="69"/>
    </row>
    <row r="601" ht="10.5">
      <c r="G601" s="69"/>
    </row>
    <row r="602" ht="10.5">
      <c r="G602" s="69"/>
    </row>
    <row r="603" ht="10.5">
      <c r="G603" s="69"/>
    </row>
    <row r="604" ht="10.5">
      <c r="G604" s="69"/>
    </row>
    <row r="605" ht="10.5">
      <c r="G605" s="69"/>
    </row>
    <row r="606" ht="10.5">
      <c r="G606" s="69"/>
    </row>
    <row r="607" ht="10.5">
      <c r="G607" s="69"/>
    </row>
    <row r="608" ht="10.5">
      <c r="G608" s="69"/>
    </row>
    <row r="609" ht="10.5">
      <c r="G609" s="69"/>
    </row>
    <row r="610" ht="10.5">
      <c r="G610" s="69"/>
    </row>
    <row r="611" ht="10.5">
      <c r="G611" s="69"/>
    </row>
    <row r="612" ht="10.5">
      <c r="G612" s="69"/>
    </row>
    <row r="613" ht="10.5">
      <c r="G613" s="69"/>
    </row>
    <row r="614" ht="10.5">
      <c r="G614" s="69"/>
    </row>
    <row r="615" ht="10.5">
      <c r="G615" s="69"/>
    </row>
    <row r="616" ht="10.5">
      <c r="G616" s="69"/>
    </row>
    <row r="617" ht="10.5">
      <c r="G617" s="69"/>
    </row>
    <row r="618" ht="10.5">
      <c r="G618" s="69"/>
    </row>
    <row r="619" ht="10.5">
      <c r="G619" s="69"/>
    </row>
    <row r="620" ht="10.5">
      <c r="G620" s="69"/>
    </row>
    <row r="621" ht="10.5">
      <c r="G621" s="69"/>
    </row>
    <row r="622" ht="10.5">
      <c r="G622" s="69"/>
    </row>
    <row r="623" ht="10.5">
      <c r="G623" s="69"/>
    </row>
    <row r="624" ht="10.5">
      <c r="G624" s="69"/>
    </row>
    <row r="625" ht="10.5">
      <c r="G625" s="69"/>
    </row>
    <row r="626" ht="10.5">
      <c r="G626" s="69"/>
    </row>
    <row r="627" ht="10.5">
      <c r="G627" s="69"/>
    </row>
    <row r="628" ht="10.5">
      <c r="G628" s="69"/>
    </row>
    <row r="629" ht="10.5">
      <c r="G629" s="69"/>
    </row>
    <row r="630" ht="10.5">
      <c r="G630" s="69"/>
    </row>
    <row r="631" ht="10.5">
      <c r="G631" s="69"/>
    </row>
    <row r="632" ht="10.5">
      <c r="G632" s="69"/>
    </row>
    <row r="633" ht="10.5">
      <c r="G633" s="69"/>
    </row>
    <row r="634" ht="10.5">
      <c r="G634" s="69"/>
    </row>
    <row r="635" ht="10.5">
      <c r="G635" s="69"/>
    </row>
    <row r="636" ht="10.5">
      <c r="G636" s="69"/>
    </row>
    <row r="637" ht="10.5">
      <c r="G637" s="69"/>
    </row>
    <row r="638" ht="10.5">
      <c r="G638" s="69"/>
    </row>
    <row r="639" ht="10.5">
      <c r="G639" s="69"/>
    </row>
    <row r="640" ht="10.5">
      <c r="G640" s="69"/>
    </row>
    <row r="641" ht="10.5">
      <c r="G641" s="69"/>
    </row>
    <row r="642" ht="10.5">
      <c r="G642" s="69"/>
    </row>
    <row r="643" ht="10.5">
      <c r="G643" s="69"/>
    </row>
    <row r="644" ht="10.5">
      <c r="G644" s="69"/>
    </row>
    <row r="645" ht="10.5">
      <c r="G645" s="69"/>
    </row>
    <row r="646" ht="10.5">
      <c r="G646" s="69"/>
    </row>
    <row r="647" ht="10.5">
      <c r="G647" s="69"/>
    </row>
    <row r="648" ht="10.5">
      <c r="G648" s="69"/>
    </row>
    <row r="649" ht="10.5">
      <c r="G649" s="69"/>
    </row>
    <row r="650" ht="10.5">
      <c r="G650" s="69"/>
    </row>
    <row r="651" ht="10.5">
      <c r="G651" s="69"/>
    </row>
    <row r="652" ht="10.5">
      <c r="G652" s="69"/>
    </row>
    <row r="653" ht="10.5">
      <c r="G653" s="69"/>
    </row>
    <row r="654" ht="10.5">
      <c r="G654" s="69"/>
    </row>
    <row r="655" ht="10.5">
      <c r="G655" s="69"/>
    </row>
    <row r="656" ht="10.5">
      <c r="G656" s="69"/>
    </row>
    <row r="657" ht="10.5">
      <c r="G657" s="69"/>
    </row>
    <row r="658" ht="10.5">
      <c r="G658" s="69"/>
    </row>
    <row r="659" ht="10.5">
      <c r="G659" s="69"/>
    </row>
    <row r="660" ht="10.5">
      <c r="G660" s="69"/>
    </row>
    <row r="661" ht="10.5">
      <c r="G661" s="69"/>
    </row>
    <row r="662" ht="10.5">
      <c r="G662" s="69"/>
    </row>
    <row r="663" ht="10.5">
      <c r="G663" s="69"/>
    </row>
    <row r="664" ht="10.5">
      <c r="G664" s="69"/>
    </row>
    <row r="665" ht="10.5">
      <c r="G665" s="69"/>
    </row>
    <row r="666" ht="10.5">
      <c r="G666" s="69"/>
    </row>
    <row r="667" ht="10.5">
      <c r="G667" s="69"/>
    </row>
    <row r="668" ht="10.5">
      <c r="G668" s="69"/>
    </row>
    <row r="669" ht="10.5">
      <c r="G669" s="69"/>
    </row>
    <row r="670" ht="10.5">
      <c r="G670" s="69"/>
    </row>
    <row r="671" ht="10.5">
      <c r="G671" s="69"/>
    </row>
    <row r="672" ht="10.5">
      <c r="G672" s="69"/>
    </row>
    <row r="673" ht="10.5">
      <c r="G673" s="69"/>
    </row>
    <row r="674" ht="10.5">
      <c r="G674" s="69"/>
    </row>
    <row r="675" ht="10.5">
      <c r="G675" s="69"/>
    </row>
    <row r="676" ht="10.5">
      <c r="G676" s="69"/>
    </row>
    <row r="677" ht="10.5">
      <c r="G677" s="69"/>
    </row>
    <row r="678" ht="10.5">
      <c r="G678" s="69"/>
    </row>
    <row r="679" ht="10.5">
      <c r="G679" s="69"/>
    </row>
    <row r="680" ht="10.5">
      <c r="G680" s="69"/>
    </row>
    <row r="681" ht="10.5">
      <c r="G681" s="69"/>
    </row>
    <row r="682" ht="10.5">
      <c r="G682" s="69"/>
    </row>
    <row r="683" ht="10.5">
      <c r="G683" s="69"/>
    </row>
    <row r="684" ht="10.5">
      <c r="G684" s="69"/>
    </row>
    <row r="685" ht="10.5">
      <c r="G685" s="69"/>
    </row>
    <row r="686" ht="10.5">
      <c r="G686" s="69"/>
    </row>
    <row r="687" ht="10.5">
      <c r="G687" s="69"/>
    </row>
    <row r="688" ht="10.5">
      <c r="G688" s="69"/>
    </row>
    <row r="689" ht="10.5">
      <c r="G689" s="69"/>
    </row>
    <row r="690" ht="10.5">
      <c r="G690" s="69"/>
    </row>
    <row r="691" ht="10.5">
      <c r="G691" s="69"/>
    </row>
    <row r="692" ht="10.5">
      <c r="G692" s="69"/>
    </row>
    <row r="693" ht="10.5">
      <c r="G693" s="69"/>
    </row>
    <row r="694" ht="10.5">
      <c r="G694" s="69"/>
    </row>
    <row r="695" ht="10.5">
      <c r="G695" s="69"/>
    </row>
    <row r="696" ht="10.5">
      <c r="G696" s="69"/>
    </row>
    <row r="697" ht="10.5">
      <c r="G697" s="69"/>
    </row>
    <row r="698" ht="10.5">
      <c r="G698" s="69"/>
    </row>
    <row r="699" ht="10.5">
      <c r="G699" s="69"/>
    </row>
    <row r="700" ht="10.5">
      <c r="G700" s="69"/>
    </row>
    <row r="701" ht="10.5">
      <c r="G701" s="69"/>
    </row>
    <row r="702" ht="10.5">
      <c r="G702" s="69"/>
    </row>
    <row r="703" ht="10.5">
      <c r="G703" s="69"/>
    </row>
    <row r="704" ht="10.5">
      <c r="G704" s="69"/>
    </row>
    <row r="705" ht="10.5">
      <c r="G705" s="69"/>
    </row>
    <row r="706" ht="10.5">
      <c r="G706" s="69"/>
    </row>
    <row r="707" ht="10.5">
      <c r="G707" s="69"/>
    </row>
    <row r="708" ht="10.5">
      <c r="G708" s="69"/>
    </row>
    <row r="709" ht="10.5">
      <c r="G709" s="69"/>
    </row>
    <row r="710" ht="10.5">
      <c r="G710" s="69"/>
    </row>
    <row r="711" ht="10.5">
      <c r="G711" s="69"/>
    </row>
    <row r="712" ht="10.5">
      <c r="G712" s="69"/>
    </row>
    <row r="713" ht="10.5">
      <c r="G713" s="69"/>
    </row>
    <row r="714" ht="10.5">
      <c r="G714" s="69"/>
    </row>
    <row r="715" ht="10.5">
      <c r="G715" s="69"/>
    </row>
    <row r="716" ht="10.5">
      <c r="G716" s="69"/>
    </row>
    <row r="717" ht="10.5">
      <c r="G717" s="69"/>
    </row>
    <row r="718" ht="10.5">
      <c r="G718" s="69"/>
    </row>
    <row r="719" ht="10.5">
      <c r="G719" s="69"/>
    </row>
    <row r="720" ht="10.5">
      <c r="G720" s="69"/>
    </row>
    <row r="721" ht="10.5">
      <c r="G721" s="69"/>
    </row>
    <row r="722" ht="10.5">
      <c r="G722" s="69"/>
    </row>
    <row r="723" ht="10.5">
      <c r="G723" s="69"/>
    </row>
    <row r="724" ht="10.5">
      <c r="G724" s="69"/>
    </row>
    <row r="725" ht="10.5">
      <c r="G725" s="69"/>
    </row>
    <row r="726" ht="10.5">
      <c r="G726" s="69"/>
    </row>
    <row r="727" ht="10.5">
      <c r="G727" s="69"/>
    </row>
    <row r="728" ht="10.5">
      <c r="G728" s="69"/>
    </row>
    <row r="729" ht="10.5">
      <c r="G729" s="69"/>
    </row>
    <row r="730" ht="10.5">
      <c r="G730" s="69"/>
    </row>
    <row r="731" ht="10.5">
      <c r="G731" s="69"/>
    </row>
    <row r="732" ht="10.5">
      <c r="G732" s="69"/>
    </row>
    <row r="733" ht="10.5">
      <c r="G733" s="69"/>
    </row>
    <row r="734" ht="10.5">
      <c r="G734" s="69"/>
    </row>
    <row r="735" ht="10.5">
      <c r="G735" s="69"/>
    </row>
    <row r="736" ht="10.5">
      <c r="G736" s="69"/>
    </row>
    <row r="737" ht="10.5">
      <c r="G737" s="69"/>
    </row>
    <row r="738" ht="10.5">
      <c r="G738" s="69"/>
    </row>
    <row r="739" ht="10.5">
      <c r="G739" s="69"/>
    </row>
    <row r="740" ht="10.5">
      <c r="G740" s="69"/>
    </row>
    <row r="741" ht="10.5">
      <c r="G741" s="69"/>
    </row>
    <row r="742" ht="10.5">
      <c r="G742" s="69"/>
    </row>
    <row r="743" ht="10.5">
      <c r="G743" s="69"/>
    </row>
    <row r="744" ht="10.5">
      <c r="G744" s="69"/>
    </row>
    <row r="745" ht="10.5">
      <c r="G745" s="69"/>
    </row>
    <row r="746" ht="10.5">
      <c r="G746" s="69"/>
    </row>
    <row r="747" ht="10.5">
      <c r="G747" s="69"/>
    </row>
    <row r="748" ht="10.5">
      <c r="G748" s="69"/>
    </row>
    <row r="749" ht="10.5">
      <c r="G749" s="69"/>
    </row>
    <row r="750" ht="10.5">
      <c r="G750" s="69"/>
    </row>
    <row r="751" ht="10.5">
      <c r="G751" s="69"/>
    </row>
    <row r="752" ht="10.5">
      <c r="G752" s="69"/>
    </row>
    <row r="753" ht="10.5">
      <c r="G753" s="69"/>
    </row>
    <row r="754" ht="10.5">
      <c r="G754" s="69"/>
    </row>
    <row r="755" ht="10.5">
      <c r="G755" s="69"/>
    </row>
    <row r="756" ht="10.5">
      <c r="G756" s="69"/>
    </row>
    <row r="757" ht="10.5">
      <c r="G757" s="69"/>
    </row>
    <row r="758" ht="10.5">
      <c r="G758" s="69"/>
    </row>
    <row r="759" ht="10.5">
      <c r="G759" s="69"/>
    </row>
    <row r="760" ht="10.5">
      <c r="G760" s="69"/>
    </row>
    <row r="761" ht="10.5">
      <c r="G761" s="69"/>
    </row>
    <row r="762" ht="10.5">
      <c r="G762" s="69"/>
    </row>
    <row r="763" ht="10.5">
      <c r="G763" s="69"/>
    </row>
    <row r="764" ht="10.5">
      <c r="G764" s="69"/>
    </row>
    <row r="765" ht="10.5">
      <c r="G765" s="69"/>
    </row>
    <row r="766" ht="10.5">
      <c r="G766" s="69"/>
    </row>
    <row r="767" ht="10.5">
      <c r="G767" s="69"/>
    </row>
    <row r="768" ht="10.5">
      <c r="G768" s="69"/>
    </row>
    <row r="769" ht="10.5">
      <c r="G769" s="69"/>
    </row>
    <row r="770" ht="10.5">
      <c r="G770" s="69"/>
    </row>
    <row r="771" ht="10.5">
      <c r="G771" s="69"/>
    </row>
    <row r="772" ht="10.5">
      <c r="G772" s="69"/>
    </row>
    <row r="773" ht="10.5">
      <c r="G773" s="69"/>
    </row>
    <row r="774" ht="10.5">
      <c r="G774" s="69"/>
    </row>
    <row r="775" ht="10.5">
      <c r="G775" s="69"/>
    </row>
    <row r="776" ht="10.5">
      <c r="G776" s="69"/>
    </row>
    <row r="777" ht="10.5">
      <c r="G777" s="69"/>
    </row>
    <row r="778" ht="10.5">
      <c r="G778" s="69"/>
    </row>
    <row r="779" ht="10.5">
      <c r="G779" s="69"/>
    </row>
    <row r="780" ht="10.5">
      <c r="G780" s="69"/>
    </row>
    <row r="781" ht="10.5">
      <c r="G781" s="69"/>
    </row>
    <row r="782" ht="10.5">
      <c r="G782" s="69"/>
    </row>
    <row r="783" ht="10.5">
      <c r="G783" s="69"/>
    </row>
    <row r="784" ht="10.5">
      <c r="G784" s="69"/>
    </row>
    <row r="785" ht="10.5">
      <c r="G785" s="69"/>
    </row>
    <row r="786" ht="10.5">
      <c r="G786" s="69"/>
    </row>
    <row r="787" ht="10.5">
      <c r="G787" s="69"/>
    </row>
    <row r="788" ht="10.5">
      <c r="G788" s="69"/>
    </row>
    <row r="789" ht="10.5">
      <c r="G789" s="69"/>
    </row>
    <row r="790" ht="10.5">
      <c r="G790" s="69"/>
    </row>
    <row r="791" ht="10.5">
      <c r="G791" s="69"/>
    </row>
    <row r="792" ht="10.5">
      <c r="G792" s="69"/>
    </row>
    <row r="793" ht="10.5">
      <c r="G793" s="69"/>
    </row>
    <row r="794" ht="10.5">
      <c r="G794" s="69"/>
    </row>
    <row r="795" ht="10.5">
      <c r="G795" s="69"/>
    </row>
    <row r="796" ht="10.5">
      <c r="G796" s="69"/>
    </row>
    <row r="797" ht="10.5">
      <c r="G797" s="69"/>
    </row>
    <row r="798" ht="10.5">
      <c r="G798" s="69"/>
    </row>
    <row r="799" ht="10.5">
      <c r="G799" s="69"/>
    </row>
    <row r="800" ht="10.5">
      <c r="G800" s="69"/>
    </row>
    <row r="801" ht="10.5">
      <c r="G801" s="69"/>
    </row>
    <row r="802" ht="10.5">
      <c r="G802" s="69"/>
    </row>
    <row r="803" ht="10.5">
      <c r="G803" s="69"/>
    </row>
    <row r="804" ht="10.5">
      <c r="G804" s="69"/>
    </row>
    <row r="805" ht="10.5">
      <c r="G805" s="69"/>
    </row>
    <row r="806" ht="10.5">
      <c r="G806" s="69"/>
    </row>
    <row r="807" ht="10.5">
      <c r="G807" s="69"/>
    </row>
    <row r="808" ht="10.5">
      <c r="G808" s="69"/>
    </row>
    <row r="809" ht="10.5">
      <c r="G809" s="69"/>
    </row>
    <row r="810" ht="10.5">
      <c r="G810" s="69"/>
    </row>
    <row r="811" ht="10.5">
      <c r="G811" s="69"/>
    </row>
    <row r="812" ht="10.5">
      <c r="G812" s="69"/>
    </row>
    <row r="813" ht="10.5">
      <c r="G813" s="69"/>
    </row>
    <row r="814" ht="10.5">
      <c r="G814" s="69"/>
    </row>
    <row r="815" ht="10.5">
      <c r="G815" s="69"/>
    </row>
    <row r="816" ht="10.5">
      <c r="G816" s="69"/>
    </row>
    <row r="817" ht="10.5">
      <c r="G817" s="69"/>
    </row>
    <row r="818" ht="10.5">
      <c r="G818" s="69"/>
    </row>
    <row r="819" ht="10.5">
      <c r="G819" s="69"/>
    </row>
    <row r="820" ht="10.5">
      <c r="G820" s="69"/>
    </row>
    <row r="821" ht="10.5">
      <c r="G821" s="69"/>
    </row>
    <row r="822" ht="10.5">
      <c r="G822" s="69"/>
    </row>
    <row r="823" ht="10.5">
      <c r="G823" s="69"/>
    </row>
    <row r="824" ht="10.5">
      <c r="G824" s="69"/>
    </row>
    <row r="825" ht="10.5">
      <c r="G825" s="69"/>
    </row>
    <row r="826" ht="10.5">
      <c r="G826" s="69"/>
    </row>
    <row r="827" ht="10.5">
      <c r="G827" s="69"/>
    </row>
    <row r="828" ht="10.5">
      <c r="G828" s="69"/>
    </row>
    <row r="829" ht="10.5">
      <c r="G829" s="69"/>
    </row>
    <row r="830" ht="10.5">
      <c r="G830" s="69"/>
    </row>
    <row r="831" ht="10.5">
      <c r="G831" s="69"/>
    </row>
    <row r="832" ht="10.5">
      <c r="G832" s="69"/>
    </row>
    <row r="833" ht="10.5">
      <c r="G833" s="69"/>
    </row>
    <row r="834" ht="10.5">
      <c r="G834" s="69"/>
    </row>
    <row r="835" ht="10.5">
      <c r="G835" s="69"/>
    </row>
    <row r="836" ht="10.5">
      <c r="G836" s="69"/>
    </row>
    <row r="837" ht="10.5">
      <c r="G837" s="69"/>
    </row>
    <row r="838" ht="10.5">
      <c r="G838" s="69"/>
    </row>
    <row r="839" ht="10.5">
      <c r="G839" s="69"/>
    </row>
    <row r="840" ht="10.5">
      <c r="G840" s="69"/>
    </row>
    <row r="841" ht="10.5">
      <c r="G841" s="69"/>
    </row>
    <row r="842" ht="10.5">
      <c r="G842" s="69"/>
    </row>
    <row r="843" ht="10.5">
      <c r="G843" s="69"/>
    </row>
    <row r="844" ht="10.5">
      <c r="G844" s="69"/>
    </row>
    <row r="845" ht="10.5">
      <c r="G845" s="69"/>
    </row>
    <row r="846" ht="10.5">
      <c r="G846" s="69"/>
    </row>
    <row r="847" ht="10.5">
      <c r="G847" s="69"/>
    </row>
    <row r="848" ht="10.5">
      <c r="G848" s="69"/>
    </row>
    <row r="849" ht="10.5">
      <c r="G849" s="69"/>
    </row>
    <row r="850" ht="10.5">
      <c r="G850" s="69"/>
    </row>
    <row r="851" ht="10.5">
      <c r="G851" s="69"/>
    </row>
    <row r="852" ht="10.5">
      <c r="G852" s="69"/>
    </row>
    <row r="853" ht="10.5">
      <c r="G853" s="69"/>
    </row>
    <row r="854" ht="10.5">
      <c r="G854" s="69"/>
    </row>
    <row r="855" ht="10.5">
      <c r="G855" s="69"/>
    </row>
    <row r="856" ht="10.5">
      <c r="G856" s="69"/>
    </row>
    <row r="857" ht="10.5">
      <c r="G857" s="69"/>
    </row>
    <row r="858" ht="10.5">
      <c r="G858" s="69"/>
    </row>
    <row r="859" ht="10.5">
      <c r="G859" s="69"/>
    </row>
    <row r="860" ht="10.5">
      <c r="G860" s="69"/>
    </row>
    <row r="861" ht="10.5">
      <c r="G861" s="69"/>
    </row>
    <row r="862" ht="10.5">
      <c r="G862" s="69"/>
    </row>
    <row r="863" ht="10.5">
      <c r="G863" s="69"/>
    </row>
    <row r="864" ht="10.5">
      <c r="G864" s="69"/>
    </row>
    <row r="865" ht="10.5">
      <c r="G865" s="69"/>
    </row>
    <row r="866" ht="10.5">
      <c r="G866" s="69"/>
    </row>
    <row r="867" ht="10.5">
      <c r="G867" s="69"/>
    </row>
    <row r="868" ht="10.5">
      <c r="G868" s="69"/>
    </row>
    <row r="869" ht="10.5">
      <c r="G869" s="69"/>
    </row>
    <row r="870" ht="10.5">
      <c r="G870" s="69"/>
    </row>
    <row r="871" ht="10.5">
      <c r="G871" s="69"/>
    </row>
    <row r="872" ht="10.5">
      <c r="G872" s="69"/>
    </row>
    <row r="873" ht="10.5">
      <c r="G873" s="69"/>
    </row>
    <row r="874" ht="10.5">
      <c r="G874" s="69"/>
    </row>
    <row r="875" ht="10.5">
      <c r="G875" s="69"/>
    </row>
    <row r="876" ht="10.5">
      <c r="G876" s="69"/>
    </row>
    <row r="877" ht="10.5">
      <c r="G877" s="69"/>
    </row>
    <row r="878" ht="10.5">
      <c r="G878" s="69"/>
    </row>
    <row r="879" ht="10.5">
      <c r="G879" s="69"/>
    </row>
    <row r="880" ht="10.5">
      <c r="G880" s="69"/>
    </row>
    <row r="881" ht="10.5">
      <c r="G881" s="69"/>
    </row>
    <row r="882" ht="10.5">
      <c r="G882" s="69"/>
    </row>
    <row r="883" ht="10.5">
      <c r="G883" s="69"/>
    </row>
    <row r="884" ht="10.5">
      <c r="G884" s="69"/>
    </row>
    <row r="885" ht="10.5">
      <c r="G885" s="69"/>
    </row>
    <row r="886" ht="10.5">
      <c r="G886" s="69"/>
    </row>
    <row r="887" ht="10.5">
      <c r="G887" s="69"/>
    </row>
    <row r="888" ht="10.5">
      <c r="G888" s="69"/>
    </row>
    <row r="889" ht="10.5">
      <c r="G889" s="69"/>
    </row>
    <row r="890" ht="10.5">
      <c r="G890" s="69"/>
    </row>
    <row r="891" ht="10.5">
      <c r="G891" s="69"/>
    </row>
    <row r="892" ht="10.5">
      <c r="G892" s="69"/>
    </row>
    <row r="893" ht="10.5">
      <c r="G893" s="69"/>
    </row>
    <row r="894" ht="10.5">
      <c r="G894" s="69"/>
    </row>
    <row r="895" ht="10.5">
      <c r="G895" s="69"/>
    </row>
    <row r="896" ht="10.5">
      <c r="G896" s="69"/>
    </row>
    <row r="897" ht="10.5">
      <c r="G897" s="69"/>
    </row>
    <row r="898" ht="10.5">
      <c r="G898" s="69"/>
    </row>
    <row r="899" ht="10.5">
      <c r="G899" s="69"/>
    </row>
    <row r="900" ht="10.5">
      <c r="G900" s="69"/>
    </row>
    <row r="901" ht="10.5">
      <c r="G901" s="69"/>
    </row>
    <row r="902" ht="10.5">
      <c r="G902" s="69"/>
    </row>
    <row r="903" ht="10.5">
      <c r="G903" s="69"/>
    </row>
    <row r="904" ht="10.5">
      <c r="G904" s="69"/>
    </row>
    <row r="905" ht="10.5">
      <c r="G905" s="69"/>
    </row>
    <row r="906" ht="10.5">
      <c r="G906" s="69"/>
    </row>
    <row r="907" ht="10.5">
      <c r="G907" s="69"/>
    </row>
    <row r="908" ht="10.5">
      <c r="G908" s="69"/>
    </row>
    <row r="909" ht="10.5">
      <c r="G909" s="69"/>
    </row>
    <row r="910" ht="10.5">
      <c r="G910" s="69"/>
    </row>
    <row r="911" ht="10.5">
      <c r="G911" s="69"/>
    </row>
    <row r="912" ht="10.5">
      <c r="G912" s="69"/>
    </row>
    <row r="913" ht="10.5">
      <c r="G913" s="69"/>
    </row>
    <row r="914" ht="10.5">
      <c r="G914" s="69"/>
    </row>
    <row r="915" ht="10.5">
      <c r="G915" s="69"/>
    </row>
    <row r="916" ht="10.5">
      <c r="G916" s="69"/>
    </row>
    <row r="917" ht="10.5">
      <c r="G917" s="69"/>
    </row>
    <row r="918" ht="10.5">
      <c r="G918" s="69"/>
    </row>
    <row r="919" ht="10.5">
      <c r="G919" s="69"/>
    </row>
    <row r="920" ht="10.5">
      <c r="G920" s="69"/>
    </row>
    <row r="921" ht="10.5">
      <c r="G921" s="69"/>
    </row>
    <row r="922" ht="10.5">
      <c r="G922" s="69"/>
    </row>
    <row r="923" ht="10.5">
      <c r="G923" s="69"/>
    </row>
    <row r="924" ht="10.5">
      <c r="G924" s="69"/>
    </row>
    <row r="925" ht="10.5">
      <c r="G925" s="69"/>
    </row>
    <row r="926" ht="10.5">
      <c r="G926" s="69"/>
    </row>
    <row r="927" ht="10.5">
      <c r="G927" s="69"/>
    </row>
    <row r="928" ht="10.5">
      <c r="G928" s="69"/>
    </row>
    <row r="929" ht="10.5">
      <c r="G929" s="69"/>
    </row>
    <row r="930" ht="10.5">
      <c r="G930" s="69"/>
    </row>
    <row r="931" ht="10.5">
      <c r="G931" s="69"/>
    </row>
    <row r="932" ht="10.5">
      <c r="G932" s="69"/>
    </row>
    <row r="933" ht="10.5">
      <c r="G933" s="69"/>
    </row>
    <row r="934" ht="10.5">
      <c r="G934" s="69"/>
    </row>
    <row r="935" ht="10.5">
      <c r="G935" s="69"/>
    </row>
    <row r="936" ht="10.5">
      <c r="G936" s="69"/>
    </row>
    <row r="937" ht="10.5">
      <c r="G937" s="69"/>
    </row>
    <row r="938" ht="10.5">
      <c r="G938" s="69"/>
    </row>
    <row r="939" ht="10.5">
      <c r="G939" s="69"/>
    </row>
    <row r="940" ht="10.5">
      <c r="G940" s="69"/>
    </row>
    <row r="941" ht="10.5">
      <c r="G941" s="69"/>
    </row>
    <row r="942" ht="10.5">
      <c r="G942" s="69"/>
    </row>
    <row r="943" ht="10.5">
      <c r="G943" s="69"/>
    </row>
    <row r="944" ht="10.5">
      <c r="G944" s="69"/>
    </row>
    <row r="945" ht="10.5">
      <c r="G945" s="69"/>
    </row>
    <row r="946" ht="10.5">
      <c r="G946" s="69"/>
    </row>
    <row r="947" ht="10.5">
      <c r="G947" s="69"/>
    </row>
    <row r="948" ht="10.5">
      <c r="G948" s="69"/>
    </row>
    <row r="949" ht="10.5">
      <c r="G949" s="69"/>
    </row>
    <row r="950" ht="10.5">
      <c r="G950" s="69"/>
    </row>
    <row r="951" ht="10.5">
      <c r="G951" s="69"/>
    </row>
    <row r="952" ht="10.5">
      <c r="G952" s="69"/>
    </row>
    <row r="953" ht="10.5">
      <c r="G953" s="69"/>
    </row>
    <row r="954" ht="10.5">
      <c r="G954" s="69"/>
    </row>
    <row r="955" ht="10.5">
      <c r="G955" s="69"/>
    </row>
    <row r="956" ht="10.5">
      <c r="G956" s="69"/>
    </row>
    <row r="957" ht="10.5">
      <c r="G957" s="69"/>
    </row>
    <row r="958" ht="10.5">
      <c r="G958" s="69"/>
    </row>
    <row r="959" ht="10.5">
      <c r="G959" s="69"/>
    </row>
    <row r="960" ht="10.5">
      <c r="G960" s="69"/>
    </row>
    <row r="961" ht="10.5">
      <c r="G961" s="69"/>
    </row>
    <row r="962" ht="10.5">
      <c r="G962" s="69"/>
    </row>
    <row r="963" ht="10.5">
      <c r="G963" s="69"/>
    </row>
    <row r="964" ht="10.5">
      <c r="G964" s="69"/>
    </row>
    <row r="965" ht="10.5">
      <c r="G965" s="69"/>
    </row>
    <row r="966" ht="10.5">
      <c r="G966" s="69"/>
    </row>
    <row r="967" ht="10.5">
      <c r="G967" s="69"/>
    </row>
    <row r="968" ht="10.5">
      <c r="G968" s="69"/>
    </row>
    <row r="969" ht="10.5">
      <c r="G969" s="69"/>
    </row>
    <row r="970" ht="10.5">
      <c r="G970" s="69"/>
    </row>
    <row r="971" ht="10.5">
      <c r="G971" s="69"/>
    </row>
    <row r="972" ht="10.5">
      <c r="G972" s="69"/>
    </row>
    <row r="973" ht="10.5">
      <c r="G973" s="69"/>
    </row>
    <row r="974" ht="10.5">
      <c r="G974" s="69"/>
    </row>
    <row r="975" ht="10.5">
      <c r="G975" s="69"/>
    </row>
    <row r="976" ht="10.5">
      <c r="G976" s="69"/>
    </row>
    <row r="977" ht="10.5">
      <c r="G977" s="69"/>
    </row>
    <row r="978" ht="10.5">
      <c r="G978" s="69"/>
    </row>
    <row r="979" ht="10.5">
      <c r="G979" s="69"/>
    </row>
    <row r="980" ht="10.5">
      <c r="G980" s="69"/>
    </row>
    <row r="981" ht="10.5">
      <c r="G981" s="69"/>
    </row>
    <row r="982" ht="10.5">
      <c r="G982" s="69"/>
    </row>
    <row r="983" ht="10.5">
      <c r="G983" s="69"/>
    </row>
    <row r="984" ht="10.5">
      <c r="G984" s="69"/>
    </row>
    <row r="985" ht="10.5">
      <c r="G985" s="69"/>
    </row>
    <row r="986" ht="10.5">
      <c r="G986" s="69"/>
    </row>
    <row r="987" ht="10.5">
      <c r="G987" s="69"/>
    </row>
    <row r="988" ht="10.5">
      <c r="G988" s="69"/>
    </row>
    <row r="989" ht="10.5">
      <c r="G989" s="69"/>
    </row>
    <row r="990" ht="10.5">
      <c r="G990" s="69"/>
    </row>
    <row r="991" ht="10.5">
      <c r="G991" s="69"/>
    </row>
    <row r="992" ht="10.5">
      <c r="G992" s="69"/>
    </row>
    <row r="993" ht="10.5">
      <c r="G993" s="69"/>
    </row>
    <row r="994" ht="10.5">
      <c r="G994" s="69"/>
    </row>
    <row r="995" ht="10.5">
      <c r="G995" s="69"/>
    </row>
    <row r="996" ht="10.5">
      <c r="G996" s="69"/>
    </row>
    <row r="997" ht="10.5">
      <c r="G997" s="69"/>
    </row>
    <row r="998" ht="10.5">
      <c r="G998" s="69"/>
    </row>
    <row r="999" ht="10.5">
      <c r="G999" s="69"/>
    </row>
    <row r="1000" ht="10.5">
      <c r="G1000" s="69"/>
    </row>
    <row r="1001" ht="10.5">
      <c r="G1001" s="69"/>
    </row>
    <row r="1002" ht="10.5">
      <c r="G1002" s="69"/>
    </row>
    <row r="1003" ht="10.5">
      <c r="G1003" s="69"/>
    </row>
    <row r="1004" ht="10.5">
      <c r="G1004" s="69"/>
    </row>
    <row r="1005" ht="10.5">
      <c r="G1005" s="69"/>
    </row>
    <row r="1006" ht="10.5">
      <c r="G1006" s="69"/>
    </row>
    <row r="1007" ht="10.5">
      <c r="G1007" s="69"/>
    </row>
    <row r="1008" ht="10.5">
      <c r="G1008" s="69"/>
    </row>
    <row r="1009" ht="10.5">
      <c r="G1009" s="69"/>
    </row>
    <row r="1010" ht="10.5">
      <c r="G1010" s="69"/>
    </row>
    <row r="1011" ht="10.5">
      <c r="G1011" s="69"/>
    </row>
    <row r="1012" ht="10.5">
      <c r="G1012" s="69"/>
    </row>
    <row r="1013" ht="10.5">
      <c r="G1013" s="69"/>
    </row>
    <row r="1014" ht="10.5">
      <c r="G1014" s="69"/>
    </row>
    <row r="1015" ht="10.5">
      <c r="G1015" s="69"/>
    </row>
    <row r="1016" ht="10.5">
      <c r="G1016" s="69"/>
    </row>
    <row r="1017" ht="10.5">
      <c r="G1017" s="69"/>
    </row>
    <row r="1018" ht="10.5">
      <c r="G1018" s="69"/>
    </row>
    <row r="1019" ht="10.5">
      <c r="G1019" s="69"/>
    </row>
    <row r="1020" ht="10.5">
      <c r="G1020" s="69"/>
    </row>
    <row r="1021" ht="10.5">
      <c r="G1021" s="69"/>
    </row>
    <row r="1022" ht="10.5">
      <c r="G1022" s="69"/>
    </row>
    <row r="1023" ht="10.5">
      <c r="G1023" s="69"/>
    </row>
    <row r="1024" ht="10.5">
      <c r="G1024" s="69"/>
    </row>
    <row r="1025" ht="10.5">
      <c r="G1025" s="69"/>
    </row>
    <row r="1026" ht="10.5">
      <c r="G1026" s="69"/>
    </row>
    <row r="1027" ht="10.5">
      <c r="G1027" s="69"/>
    </row>
    <row r="1028" ht="10.5">
      <c r="G1028" s="69"/>
    </row>
    <row r="1029" ht="10.5">
      <c r="G1029" s="69"/>
    </row>
    <row r="1030" ht="10.5">
      <c r="G1030" s="69"/>
    </row>
    <row r="1031" ht="10.5">
      <c r="G1031" s="69"/>
    </row>
    <row r="1032" ht="10.5">
      <c r="G1032" s="69"/>
    </row>
    <row r="1033" ht="10.5">
      <c r="G1033" s="69"/>
    </row>
    <row r="1034" ht="10.5">
      <c r="G1034" s="69"/>
    </row>
    <row r="1035" ht="10.5">
      <c r="G1035" s="69"/>
    </row>
    <row r="1036" ht="10.5">
      <c r="G1036" s="69"/>
    </row>
    <row r="1037" ht="10.5">
      <c r="G1037" s="69"/>
    </row>
    <row r="1038" ht="10.5">
      <c r="G1038" s="69"/>
    </row>
    <row r="1039" ht="10.5">
      <c r="G1039" s="69"/>
    </row>
    <row r="1040" ht="10.5">
      <c r="G1040" s="69"/>
    </row>
    <row r="1041" ht="10.5">
      <c r="G1041" s="69"/>
    </row>
    <row r="1042" ht="10.5">
      <c r="G1042" s="69"/>
    </row>
    <row r="1043" ht="10.5">
      <c r="G1043" s="69"/>
    </row>
    <row r="1044" ht="10.5">
      <c r="G1044" s="69"/>
    </row>
    <row r="1045" ht="10.5">
      <c r="G1045" s="69"/>
    </row>
    <row r="1046" ht="10.5">
      <c r="G1046" s="69"/>
    </row>
    <row r="1047" ht="10.5">
      <c r="G1047" s="69"/>
    </row>
    <row r="1048" ht="10.5">
      <c r="G1048" s="69"/>
    </row>
    <row r="1049" ht="10.5">
      <c r="G1049" s="69"/>
    </row>
    <row r="1050" ht="10.5">
      <c r="G1050" s="69"/>
    </row>
    <row r="1051" ht="10.5">
      <c r="G1051" s="69"/>
    </row>
    <row r="1052" ht="10.5">
      <c r="G1052" s="69"/>
    </row>
    <row r="1053" ht="10.5">
      <c r="G1053" s="69"/>
    </row>
    <row r="1054" ht="10.5">
      <c r="G1054" s="69"/>
    </row>
    <row r="1055" ht="10.5">
      <c r="G1055" s="69"/>
    </row>
    <row r="1056" ht="10.5">
      <c r="G1056" s="69"/>
    </row>
    <row r="1057" ht="10.5">
      <c r="G1057" s="69"/>
    </row>
    <row r="1058" ht="10.5">
      <c r="G1058" s="69"/>
    </row>
    <row r="1059" ht="10.5">
      <c r="G1059" s="69"/>
    </row>
    <row r="1060" ht="10.5">
      <c r="G1060" s="69"/>
    </row>
    <row r="1061" ht="10.5">
      <c r="G1061" s="69"/>
    </row>
    <row r="1062" ht="10.5">
      <c r="G1062" s="69"/>
    </row>
    <row r="1063" ht="10.5">
      <c r="G1063" s="69"/>
    </row>
    <row r="1064" ht="10.5">
      <c r="G1064" s="69"/>
    </row>
    <row r="1065" ht="10.5">
      <c r="G1065" s="69"/>
    </row>
    <row r="1066" ht="10.5">
      <c r="G1066" s="69"/>
    </row>
    <row r="1067" ht="10.5">
      <c r="G1067" s="69"/>
    </row>
    <row r="1068" ht="10.5">
      <c r="G1068" s="69"/>
    </row>
    <row r="1069" ht="10.5">
      <c r="G1069" s="69"/>
    </row>
    <row r="1070" ht="10.5">
      <c r="G1070" s="69"/>
    </row>
    <row r="1071" ht="10.5">
      <c r="G1071" s="69"/>
    </row>
    <row r="1072" ht="10.5">
      <c r="G1072" s="69"/>
    </row>
    <row r="1073" ht="10.5">
      <c r="G1073" s="69"/>
    </row>
    <row r="1074" ht="10.5">
      <c r="G1074" s="69"/>
    </row>
    <row r="1075" ht="10.5">
      <c r="G1075" s="69"/>
    </row>
    <row r="1076" ht="10.5">
      <c r="G1076" s="69"/>
    </row>
    <row r="1077" ht="10.5">
      <c r="G1077" s="69"/>
    </row>
    <row r="1078" ht="10.5">
      <c r="G1078" s="69"/>
    </row>
    <row r="1079" ht="10.5">
      <c r="G1079" s="69"/>
    </row>
    <row r="1080" ht="10.5">
      <c r="G1080" s="69"/>
    </row>
    <row r="1081" ht="10.5">
      <c r="G1081" s="69"/>
    </row>
    <row r="1082" ht="10.5">
      <c r="G1082" s="69"/>
    </row>
    <row r="1083" ht="10.5">
      <c r="G1083" s="69"/>
    </row>
    <row r="1084" ht="10.5">
      <c r="G1084" s="69"/>
    </row>
    <row r="1085" ht="10.5">
      <c r="G1085" s="69"/>
    </row>
    <row r="1086" ht="10.5">
      <c r="G1086" s="69"/>
    </row>
    <row r="1087" ht="10.5">
      <c r="G1087" s="69"/>
    </row>
    <row r="1088" ht="10.5">
      <c r="G1088" s="69"/>
    </row>
    <row r="1089" ht="10.5">
      <c r="G1089" s="69"/>
    </row>
    <row r="1090" ht="10.5">
      <c r="G1090" s="69"/>
    </row>
    <row r="1091" ht="10.5">
      <c r="G1091" s="69"/>
    </row>
    <row r="1092" ht="10.5">
      <c r="G1092" s="69"/>
    </row>
    <row r="1093" ht="10.5">
      <c r="G1093" s="69"/>
    </row>
    <row r="1094" ht="10.5">
      <c r="G1094" s="69"/>
    </row>
    <row r="1095" ht="10.5">
      <c r="G1095" s="69"/>
    </row>
    <row r="1096" ht="10.5">
      <c r="G1096" s="69"/>
    </row>
    <row r="1097" ht="10.5">
      <c r="G1097" s="69"/>
    </row>
    <row r="1098" ht="10.5">
      <c r="G1098" s="69"/>
    </row>
    <row r="1099" ht="10.5">
      <c r="G1099" s="69"/>
    </row>
    <row r="1100" ht="10.5">
      <c r="G1100" s="69"/>
    </row>
    <row r="1101" ht="10.5">
      <c r="G1101" s="69"/>
    </row>
    <row r="1102" ht="10.5">
      <c r="G1102" s="69"/>
    </row>
    <row r="1103" ht="10.5">
      <c r="G1103" s="69"/>
    </row>
    <row r="1104" ht="10.5">
      <c r="G1104" s="69"/>
    </row>
    <row r="1105" ht="10.5">
      <c r="G1105" s="69"/>
    </row>
    <row r="1106" ht="10.5">
      <c r="G1106" s="69"/>
    </row>
    <row r="1107" ht="10.5">
      <c r="G1107" s="69"/>
    </row>
    <row r="1108" ht="10.5">
      <c r="G1108" s="69"/>
    </row>
    <row r="1109" ht="10.5">
      <c r="G1109" s="69"/>
    </row>
    <row r="1110" ht="10.5">
      <c r="G1110" s="69"/>
    </row>
    <row r="1111" ht="10.5">
      <c r="G1111" s="69"/>
    </row>
    <row r="1112" ht="10.5">
      <c r="G1112" s="69"/>
    </row>
    <row r="1113" ht="10.5">
      <c r="G1113" s="69"/>
    </row>
    <row r="1114" ht="10.5">
      <c r="G1114" s="69"/>
    </row>
    <row r="1115" ht="10.5">
      <c r="G1115" s="69"/>
    </row>
    <row r="1116" ht="10.5">
      <c r="G1116" s="69"/>
    </row>
    <row r="1117" ht="10.5">
      <c r="G1117" s="69"/>
    </row>
    <row r="1118" ht="10.5">
      <c r="G1118" s="69"/>
    </row>
    <row r="1119" ht="10.5">
      <c r="G1119" s="69"/>
    </row>
    <row r="1120" ht="10.5">
      <c r="G1120" s="69"/>
    </row>
    <row r="1121" ht="10.5">
      <c r="G1121" s="69"/>
    </row>
    <row r="1122" ht="10.5">
      <c r="G1122" s="69"/>
    </row>
    <row r="1123" ht="10.5">
      <c r="G1123" s="69"/>
    </row>
    <row r="1124" ht="10.5">
      <c r="G1124" s="69"/>
    </row>
    <row r="1125" ht="10.5">
      <c r="G1125" s="69"/>
    </row>
    <row r="1126" ht="10.5">
      <c r="G1126" s="69"/>
    </row>
    <row r="1127" ht="10.5">
      <c r="G1127" s="69"/>
    </row>
    <row r="1128" ht="10.5">
      <c r="G1128" s="69"/>
    </row>
    <row r="1129" ht="10.5">
      <c r="G1129" s="69"/>
    </row>
    <row r="1130" ht="10.5">
      <c r="G1130" s="69"/>
    </row>
    <row r="1131" ht="10.5">
      <c r="G1131" s="69"/>
    </row>
    <row r="1132" ht="10.5">
      <c r="G1132" s="69"/>
    </row>
    <row r="1133" ht="10.5">
      <c r="G1133" s="69"/>
    </row>
    <row r="1134" ht="10.5">
      <c r="G1134" s="69"/>
    </row>
    <row r="1135" ht="10.5">
      <c r="G1135" s="69"/>
    </row>
    <row r="1136" ht="10.5">
      <c r="G1136" s="69"/>
    </row>
    <row r="1137" ht="10.5">
      <c r="G1137" s="69"/>
    </row>
    <row r="1138" ht="10.5">
      <c r="G1138" s="69"/>
    </row>
    <row r="1139" ht="10.5">
      <c r="G1139" s="69"/>
    </row>
    <row r="1140" ht="10.5">
      <c r="G1140" s="69"/>
    </row>
    <row r="1141" ht="10.5">
      <c r="G1141" s="69"/>
    </row>
    <row r="1142" ht="10.5">
      <c r="G1142" s="69"/>
    </row>
    <row r="1143" ht="10.5">
      <c r="G1143" s="69"/>
    </row>
    <row r="1144" ht="10.5">
      <c r="G1144" s="69"/>
    </row>
    <row r="1145" ht="10.5">
      <c r="G1145" s="69"/>
    </row>
    <row r="1146" ht="10.5">
      <c r="G1146" s="69"/>
    </row>
    <row r="1147" ht="10.5">
      <c r="G1147" s="69"/>
    </row>
    <row r="1148" ht="10.5">
      <c r="G1148" s="69"/>
    </row>
    <row r="1149" ht="10.5">
      <c r="G1149" s="69"/>
    </row>
    <row r="1150" ht="10.5">
      <c r="G1150" s="69"/>
    </row>
    <row r="1151" ht="10.5">
      <c r="G1151" s="69"/>
    </row>
    <row r="1152" ht="10.5">
      <c r="G1152" s="69"/>
    </row>
    <row r="1153" ht="10.5">
      <c r="G1153" s="69"/>
    </row>
    <row r="1154" ht="10.5">
      <c r="G1154" s="69"/>
    </row>
    <row r="1155" ht="10.5">
      <c r="G1155" s="69"/>
    </row>
    <row r="1156" ht="10.5">
      <c r="G1156" s="69"/>
    </row>
    <row r="1157" ht="10.5">
      <c r="G1157" s="69"/>
    </row>
    <row r="1158" ht="10.5">
      <c r="G1158" s="69"/>
    </row>
    <row r="1159" ht="10.5">
      <c r="G1159" s="69"/>
    </row>
    <row r="1160" ht="10.5">
      <c r="G1160" s="69"/>
    </row>
    <row r="1161" ht="10.5">
      <c r="G1161" s="69"/>
    </row>
    <row r="1162" ht="10.5">
      <c r="G1162" s="69"/>
    </row>
    <row r="1163" ht="10.5">
      <c r="G1163" s="69"/>
    </row>
    <row r="1164" ht="10.5">
      <c r="G1164" s="69"/>
    </row>
    <row r="1165" ht="10.5">
      <c r="G1165" s="69"/>
    </row>
    <row r="1166" ht="10.5">
      <c r="G1166" s="69"/>
    </row>
    <row r="1167" ht="10.5">
      <c r="G1167" s="69"/>
    </row>
    <row r="1168" ht="10.5">
      <c r="G1168" s="69"/>
    </row>
    <row r="1169" ht="10.5">
      <c r="G1169" s="69"/>
    </row>
    <row r="1170" ht="10.5">
      <c r="G1170" s="69"/>
    </row>
    <row r="1171" ht="10.5">
      <c r="G1171" s="69"/>
    </row>
    <row r="1172" ht="10.5">
      <c r="G1172" s="69"/>
    </row>
    <row r="1173" ht="10.5">
      <c r="G1173" s="69"/>
    </row>
    <row r="1174" ht="10.5">
      <c r="G1174" s="69"/>
    </row>
    <row r="1175" ht="10.5">
      <c r="G1175" s="69"/>
    </row>
    <row r="1176" ht="10.5">
      <c r="G1176" s="69"/>
    </row>
    <row r="1177" ht="10.5">
      <c r="G1177" s="69"/>
    </row>
    <row r="1178" ht="10.5">
      <c r="G1178" s="69"/>
    </row>
    <row r="1179" ht="10.5">
      <c r="G1179" s="69"/>
    </row>
    <row r="1180" ht="10.5">
      <c r="G1180" s="69"/>
    </row>
    <row r="1181" ht="10.5">
      <c r="G1181" s="69"/>
    </row>
    <row r="1182" ht="10.5">
      <c r="G1182" s="69"/>
    </row>
    <row r="1183" ht="10.5">
      <c r="G1183" s="69"/>
    </row>
    <row r="1184" ht="10.5">
      <c r="G1184" s="69"/>
    </row>
    <row r="1185" ht="10.5">
      <c r="G1185" s="69"/>
    </row>
    <row r="1186" ht="10.5">
      <c r="G1186" s="69"/>
    </row>
    <row r="1187" ht="10.5">
      <c r="G1187" s="69"/>
    </row>
    <row r="1188" ht="10.5">
      <c r="G1188" s="69"/>
    </row>
    <row r="1189" ht="10.5">
      <c r="G1189" s="69"/>
    </row>
    <row r="1190" ht="10.5">
      <c r="G1190" s="69"/>
    </row>
    <row r="1191" ht="10.5">
      <c r="G1191" s="69"/>
    </row>
    <row r="1192" ht="10.5">
      <c r="G1192" s="69"/>
    </row>
    <row r="1193" ht="10.5">
      <c r="G1193" s="69"/>
    </row>
    <row r="1194" ht="10.5">
      <c r="G1194" s="69"/>
    </row>
    <row r="1195" ht="10.5">
      <c r="G1195" s="69"/>
    </row>
    <row r="1196" ht="10.5">
      <c r="G1196" s="69"/>
    </row>
    <row r="1197" ht="10.5">
      <c r="G1197" s="69"/>
    </row>
    <row r="1198" ht="10.5">
      <c r="G1198" s="69"/>
    </row>
    <row r="1199" ht="10.5">
      <c r="G1199" s="69"/>
    </row>
    <row r="1200" ht="10.5">
      <c r="G1200" s="69"/>
    </row>
    <row r="1201" ht="10.5">
      <c r="G1201" s="69"/>
    </row>
    <row r="1202" ht="10.5">
      <c r="G1202" s="69"/>
    </row>
    <row r="1203" ht="10.5">
      <c r="G1203" s="69"/>
    </row>
    <row r="1204" ht="10.5">
      <c r="G1204" s="69"/>
    </row>
    <row r="1205" ht="10.5">
      <c r="G1205" s="69"/>
    </row>
    <row r="1206" ht="10.5">
      <c r="G1206" s="69"/>
    </row>
    <row r="1207" ht="10.5">
      <c r="G1207" s="69"/>
    </row>
    <row r="1208" ht="10.5">
      <c r="G1208" s="69"/>
    </row>
    <row r="1209" ht="10.5">
      <c r="G1209" s="69"/>
    </row>
    <row r="1210" ht="10.5">
      <c r="G1210" s="69"/>
    </row>
    <row r="1211" ht="10.5">
      <c r="G1211" s="69"/>
    </row>
    <row r="1212" ht="10.5">
      <c r="G1212" s="69"/>
    </row>
    <row r="1213" ht="10.5">
      <c r="G1213" s="69"/>
    </row>
    <row r="1214" ht="10.5">
      <c r="G1214" s="69"/>
    </row>
    <row r="1215" ht="10.5">
      <c r="G1215" s="69"/>
    </row>
    <row r="1216" ht="10.5">
      <c r="G1216" s="69"/>
    </row>
    <row r="1217" ht="10.5">
      <c r="G1217" s="69"/>
    </row>
    <row r="1218" ht="10.5">
      <c r="G1218" s="69"/>
    </row>
    <row r="1219" ht="10.5">
      <c r="G1219" s="69"/>
    </row>
    <row r="1220" ht="10.5">
      <c r="G1220" s="69"/>
    </row>
    <row r="1221" ht="10.5">
      <c r="G1221" s="69"/>
    </row>
    <row r="1222" ht="10.5">
      <c r="G1222" s="69"/>
    </row>
    <row r="1223" ht="10.5">
      <c r="G1223" s="69"/>
    </row>
    <row r="1224" ht="10.5">
      <c r="G1224" s="69"/>
    </row>
    <row r="1225" ht="10.5">
      <c r="G1225" s="69"/>
    </row>
    <row r="1226" ht="10.5">
      <c r="G1226" s="69"/>
    </row>
    <row r="1227" ht="10.5">
      <c r="G1227" s="69"/>
    </row>
    <row r="1228" ht="10.5">
      <c r="G1228" s="69"/>
    </row>
    <row r="1229" ht="10.5">
      <c r="G1229" s="69"/>
    </row>
    <row r="1230" ht="10.5">
      <c r="G1230" s="69"/>
    </row>
    <row r="1231" ht="10.5">
      <c r="G1231" s="69"/>
    </row>
    <row r="1232" ht="10.5">
      <c r="G1232" s="69"/>
    </row>
    <row r="1233" ht="10.5">
      <c r="G1233" s="69"/>
    </row>
    <row r="1234" ht="10.5">
      <c r="G1234" s="69"/>
    </row>
    <row r="1235" ht="10.5">
      <c r="G1235" s="69"/>
    </row>
    <row r="1236" ht="10.5">
      <c r="G1236" s="69"/>
    </row>
    <row r="1237" ht="10.5">
      <c r="G1237" s="69"/>
    </row>
    <row r="1238" ht="10.5">
      <c r="G1238" s="69"/>
    </row>
    <row r="1239" ht="10.5">
      <c r="G1239" s="69"/>
    </row>
    <row r="1240" ht="10.5">
      <c r="G1240" s="69"/>
    </row>
    <row r="1241" ht="10.5">
      <c r="G1241" s="69"/>
    </row>
    <row r="1242" ht="10.5">
      <c r="G1242" s="69"/>
    </row>
    <row r="1243" ht="10.5">
      <c r="G1243" s="69"/>
    </row>
    <row r="1244" ht="10.5">
      <c r="G1244" s="69"/>
    </row>
    <row r="1245" ht="10.5">
      <c r="G1245" s="69"/>
    </row>
    <row r="1246" ht="10.5">
      <c r="G1246" s="69"/>
    </row>
    <row r="1247" ht="10.5">
      <c r="G1247" s="69"/>
    </row>
    <row r="1248" ht="10.5">
      <c r="G1248" s="69"/>
    </row>
    <row r="1249" ht="10.5">
      <c r="G1249" s="69"/>
    </row>
    <row r="1250" ht="10.5">
      <c r="G1250" s="69"/>
    </row>
    <row r="1251" ht="10.5">
      <c r="G1251" s="69"/>
    </row>
    <row r="1252" ht="10.5">
      <c r="G1252" s="69"/>
    </row>
    <row r="1253" ht="10.5">
      <c r="G1253" s="69"/>
    </row>
    <row r="1254" ht="10.5">
      <c r="G1254" s="69"/>
    </row>
    <row r="1255" ht="10.5">
      <c r="G1255" s="69"/>
    </row>
    <row r="1256" ht="10.5">
      <c r="G1256" s="69"/>
    </row>
    <row r="1257" ht="10.5">
      <c r="G1257" s="69"/>
    </row>
    <row r="1258" ht="10.5">
      <c r="G1258" s="69"/>
    </row>
    <row r="1259" ht="10.5">
      <c r="G1259" s="69"/>
    </row>
    <row r="1260" ht="10.5">
      <c r="G1260" s="69"/>
    </row>
    <row r="1261" ht="10.5">
      <c r="G1261" s="69"/>
    </row>
    <row r="1262" ht="10.5">
      <c r="G1262" s="69"/>
    </row>
    <row r="1263" ht="10.5">
      <c r="G1263" s="69"/>
    </row>
    <row r="1264" ht="10.5">
      <c r="G1264" s="69"/>
    </row>
    <row r="1265" ht="10.5">
      <c r="G1265" s="69"/>
    </row>
    <row r="1266" ht="10.5">
      <c r="G1266" s="69"/>
    </row>
    <row r="1267" ht="10.5">
      <c r="G1267" s="69"/>
    </row>
    <row r="1268" ht="10.5">
      <c r="G1268" s="69"/>
    </row>
    <row r="1269" ht="10.5">
      <c r="G1269" s="69"/>
    </row>
    <row r="1270" ht="10.5">
      <c r="G1270" s="69"/>
    </row>
    <row r="1271" ht="10.5">
      <c r="G1271" s="69"/>
    </row>
    <row r="1272" ht="10.5">
      <c r="G1272" s="69"/>
    </row>
    <row r="1273" ht="10.5">
      <c r="G1273" s="69"/>
    </row>
    <row r="1274" ht="10.5">
      <c r="G1274" s="69"/>
    </row>
    <row r="1275" ht="10.5">
      <c r="G1275" s="69"/>
    </row>
    <row r="1276" ht="10.5">
      <c r="G1276" s="69"/>
    </row>
    <row r="1277" ht="10.5">
      <c r="G1277" s="69"/>
    </row>
    <row r="1278" ht="10.5">
      <c r="G1278" s="69"/>
    </row>
    <row r="1279" ht="10.5">
      <c r="G1279" s="69"/>
    </row>
    <row r="1280" ht="10.5">
      <c r="G1280" s="69"/>
    </row>
    <row r="1281" ht="10.5">
      <c r="G1281" s="69"/>
    </row>
    <row r="1282" ht="10.5">
      <c r="G1282" s="69"/>
    </row>
    <row r="1283" ht="10.5">
      <c r="G1283" s="69"/>
    </row>
    <row r="1284" ht="10.5">
      <c r="G1284" s="69"/>
    </row>
    <row r="1285" ht="10.5">
      <c r="G1285" s="69"/>
    </row>
    <row r="1286" ht="10.5">
      <c r="G1286" s="69"/>
    </row>
    <row r="1287" ht="10.5">
      <c r="G1287" s="69"/>
    </row>
    <row r="1288" ht="10.5">
      <c r="G1288" s="69"/>
    </row>
    <row r="1289" ht="10.5">
      <c r="G1289" s="69"/>
    </row>
    <row r="1290" ht="10.5">
      <c r="G1290" s="69"/>
    </row>
    <row r="1291" ht="10.5">
      <c r="G1291" s="69"/>
    </row>
    <row r="1292" ht="10.5">
      <c r="G1292" s="69"/>
    </row>
    <row r="1293" ht="10.5">
      <c r="G1293" s="69"/>
    </row>
    <row r="1294" ht="10.5">
      <c r="G1294" s="69"/>
    </row>
    <row r="1295" ht="10.5">
      <c r="G1295" s="69"/>
    </row>
    <row r="1296" ht="10.5">
      <c r="G1296" s="69"/>
    </row>
    <row r="1297" ht="10.5">
      <c r="G1297" s="69"/>
    </row>
    <row r="1298" ht="10.5">
      <c r="G1298" s="69"/>
    </row>
    <row r="1299" ht="10.5">
      <c r="G1299" s="69"/>
    </row>
    <row r="1300" ht="10.5">
      <c r="G1300" s="69"/>
    </row>
    <row r="1301" ht="10.5">
      <c r="G1301" s="69"/>
    </row>
    <row r="1302" ht="10.5">
      <c r="G1302" s="69"/>
    </row>
    <row r="1303" ht="10.5">
      <c r="G1303" s="69"/>
    </row>
    <row r="1304" ht="10.5">
      <c r="G1304" s="69"/>
    </row>
    <row r="1305" ht="10.5">
      <c r="G1305" s="69"/>
    </row>
    <row r="1306" ht="10.5">
      <c r="G1306" s="69"/>
    </row>
    <row r="1307" ht="10.5">
      <c r="G1307" s="69"/>
    </row>
    <row r="1308" ht="10.5">
      <c r="G1308" s="69"/>
    </row>
    <row r="1309" ht="10.5">
      <c r="G1309" s="69"/>
    </row>
    <row r="1310" ht="10.5">
      <c r="G1310" s="69"/>
    </row>
    <row r="1311" ht="10.5">
      <c r="G1311" s="69"/>
    </row>
    <row r="1312" ht="10.5">
      <c r="G1312" s="69"/>
    </row>
    <row r="1313" ht="10.5">
      <c r="G1313" s="69"/>
    </row>
    <row r="1314" ht="10.5">
      <c r="G1314" s="69"/>
    </row>
    <row r="1315" ht="10.5">
      <c r="G1315" s="69"/>
    </row>
    <row r="1316" ht="10.5">
      <c r="G1316" s="69"/>
    </row>
    <row r="1317" ht="10.5">
      <c r="G1317" s="69"/>
    </row>
    <row r="1318" ht="10.5">
      <c r="G1318" s="69"/>
    </row>
  </sheetData>
  <mergeCells count="6">
    <mergeCell ref="F1:G1"/>
    <mergeCell ref="D1:E1"/>
    <mergeCell ref="N1:O1"/>
    <mergeCell ref="J1:K1"/>
    <mergeCell ref="L1:M1"/>
    <mergeCell ref="H1:I1"/>
  </mergeCells>
  <printOptions horizontalCentered="1"/>
  <pageMargins left="0.75" right="0.75" top="1.25" bottom="0.75" header="0.5" footer="0.25"/>
  <pageSetup horizontalDpi="300" verticalDpi="300" orientation="portrait" scale="81" r:id="rId1"/>
  <headerFooter alignWithMargins="0">
    <oddHeader>&amp;CThe University of Alabama in Huntsville
Table 4.5 Degrees Awarded - Doctoral Programs
</oddHeader>
    <oddFooter>&amp;L&amp;8Office of Institutional Research
&amp;D (np)
&amp;F
&amp;C
 &amp;R&amp;8* Race: W = White; A-A = African-American; H = Hispanic;
A/PI = Asian/Pacific Islander; NRA = Nonresident Alien
UNK = Unknown
</oddFoot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8"/>
  <sheetViews>
    <sheetView zoomScale="115" zoomScaleNormal="115" zoomScaleSheetLayoutView="115" workbookViewId="0" topLeftCell="A1">
      <pane ySplit="3" topLeftCell="BM4" activePane="bottomLeft" state="frozen"/>
      <selection pane="topLeft" activeCell="F47" sqref="F47"/>
      <selection pane="bottomLeft" activeCell="A2" sqref="A2"/>
    </sheetView>
  </sheetViews>
  <sheetFormatPr defaultColWidth="9.140625" defaultRowHeight="12.75"/>
  <cols>
    <col min="1" max="1" width="36.8515625" style="87" customWidth="1"/>
    <col min="2" max="2" width="8.28125" style="124" bestFit="1" customWidth="1"/>
    <col min="3" max="3" width="8.7109375" style="124" bestFit="1" customWidth="1"/>
    <col min="4" max="4" width="8.140625" style="124" bestFit="1" customWidth="1"/>
    <col min="5" max="5" width="7.140625" style="124" bestFit="1" customWidth="1"/>
    <col min="6" max="6" width="5.140625" style="124" bestFit="1" customWidth="1"/>
    <col min="7" max="7" width="6.7109375" style="124" bestFit="1" customWidth="1"/>
    <col min="8" max="8" width="10.00390625" style="125" bestFit="1" customWidth="1"/>
    <col min="9" max="9" width="7.421875" style="124" bestFit="1" customWidth="1"/>
    <col min="10" max="10" width="8.7109375" style="126" bestFit="1" customWidth="1"/>
    <col min="11" max="16384" width="9.140625" style="87" customWidth="1"/>
  </cols>
  <sheetData>
    <row r="1" spans="1:10" ht="11.25">
      <c r="A1" s="82"/>
      <c r="B1" s="83"/>
      <c r="C1" s="83"/>
      <c r="D1" s="83"/>
      <c r="E1" s="83"/>
      <c r="F1" s="84"/>
      <c r="G1" s="84"/>
      <c r="H1" s="85"/>
      <c r="I1" s="84"/>
      <c r="J1" s="86"/>
    </row>
    <row r="2" spans="1:10" ht="11.25">
      <c r="A2" s="88"/>
      <c r="B2" s="246" t="s">
        <v>35</v>
      </c>
      <c r="C2" s="247"/>
      <c r="D2" s="247"/>
      <c r="E2" s="223"/>
      <c r="F2" s="89"/>
      <c r="G2" s="89"/>
      <c r="H2" s="90"/>
      <c r="I2" s="89"/>
      <c r="J2" s="91"/>
    </row>
    <row r="3" spans="1:10" ht="11.25">
      <c r="A3" s="92" t="s">
        <v>36</v>
      </c>
      <c r="B3" s="93" t="s">
        <v>11</v>
      </c>
      <c r="C3" s="246" t="s">
        <v>26</v>
      </c>
      <c r="D3" s="247"/>
      <c r="E3" s="94" t="s">
        <v>12</v>
      </c>
      <c r="F3" s="95" t="s">
        <v>29</v>
      </c>
      <c r="G3" s="95" t="s">
        <v>13</v>
      </c>
      <c r="H3" s="96" t="s">
        <v>14</v>
      </c>
      <c r="I3" s="95" t="s">
        <v>23</v>
      </c>
      <c r="J3" s="97" t="s">
        <v>15</v>
      </c>
    </row>
    <row r="4" spans="1:10" ht="12" thickBot="1">
      <c r="A4" s="164"/>
      <c r="B4" s="98"/>
      <c r="C4" s="99" t="s">
        <v>28</v>
      </c>
      <c r="D4" s="99" t="s">
        <v>27</v>
      </c>
      <c r="E4" s="98"/>
      <c r="F4" s="100"/>
      <c r="G4" s="100"/>
      <c r="H4" s="101"/>
      <c r="I4" s="100"/>
      <c r="J4" s="163"/>
    </row>
    <row r="5" spans="1:10" ht="11.25">
      <c r="A5" s="244" t="s">
        <v>30</v>
      </c>
      <c r="B5" s="102"/>
      <c r="C5" s="102"/>
      <c r="D5" s="102"/>
      <c r="E5" s="102"/>
      <c r="F5" s="103"/>
      <c r="G5" s="103"/>
      <c r="H5" s="104"/>
      <c r="I5" s="103"/>
      <c r="J5" s="105"/>
    </row>
    <row r="6" spans="1:10" ht="11.25">
      <c r="A6" s="245"/>
      <c r="B6" s="106"/>
      <c r="C6" s="106"/>
      <c r="D6" s="106"/>
      <c r="E6" s="106"/>
      <c r="F6" s="107"/>
      <c r="G6" s="107"/>
      <c r="H6" s="108"/>
      <c r="I6" s="107"/>
      <c r="J6" s="109"/>
    </row>
    <row r="7" spans="1:13" ht="11.25">
      <c r="A7" s="110" t="s">
        <v>37</v>
      </c>
      <c r="B7" s="111" t="s">
        <v>38</v>
      </c>
      <c r="C7" s="111"/>
      <c r="D7" s="111"/>
      <c r="E7" s="111"/>
      <c r="F7" s="112">
        <v>27</v>
      </c>
      <c r="G7" s="112">
        <v>15</v>
      </c>
      <c r="H7" s="175">
        <f>G7/F7</f>
        <v>0.5555555555555556</v>
      </c>
      <c r="I7" s="112">
        <v>13</v>
      </c>
      <c r="J7" s="176">
        <f>I7/G7</f>
        <v>0.8666666666666667</v>
      </c>
      <c r="M7" s="115"/>
    </row>
    <row r="8" spans="1:10" ht="11.25">
      <c r="A8" s="110" t="s">
        <v>39</v>
      </c>
      <c r="B8" s="111" t="s">
        <v>40</v>
      </c>
      <c r="C8" s="111"/>
      <c r="D8" s="111"/>
      <c r="E8" s="111"/>
      <c r="F8" s="112">
        <v>25</v>
      </c>
      <c r="G8" s="112">
        <v>13</v>
      </c>
      <c r="H8" s="175">
        <f>G8/F8</f>
        <v>0.52</v>
      </c>
      <c r="I8" s="112">
        <v>8</v>
      </c>
      <c r="J8" s="176">
        <f>I8/G8</f>
        <v>0.6153846153846154</v>
      </c>
    </row>
    <row r="9" spans="1:10" ht="11.25">
      <c r="A9" s="110" t="s">
        <v>41</v>
      </c>
      <c r="B9" s="111" t="s">
        <v>42</v>
      </c>
      <c r="C9" s="111" t="s">
        <v>43</v>
      </c>
      <c r="D9" s="111" t="s">
        <v>44</v>
      </c>
      <c r="E9" s="111"/>
      <c r="F9" s="112">
        <v>141</v>
      </c>
      <c r="G9" s="112">
        <v>92</v>
      </c>
      <c r="H9" s="175">
        <f>G9/F9</f>
        <v>0.6524822695035462</v>
      </c>
      <c r="I9" s="112">
        <v>79</v>
      </c>
      <c r="J9" s="176">
        <f>I9/G9</f>
        <v>0.8586956521739131</v>
      </c>
    </row>
    <row r="10" spans="1:10" ht="7.5" customHeight="1" thickBot="1">
      <c r="A10" s="116"/>
      <c r="B10" s="117"/>
      <c r="C10" s="117"/>
      <c r="D10" s="117"/>
      <c r="E10" s="117"/>
      <c r="F10" s="118"/>
      <c r="G10" s="118"/>
      <c r="H10" s="119"/>
      <c r="I10" s="118"/>
      <c r="J10" s="120"/>
    </row>
    <row r="11" spans="1:10" ht="12" thickBot="1">
      <c r="A11" s="121" t="s">
        <v>45</v>
      </c>
      <c r="B11" s="133" t="s">
        <v>169</v>
      </c>
      <c r="C11" s="133" t="s">
        <v>43</v>
      </c>
      <c r="D11" s="133" t="s">
        <v>44</v>
      </c>
      <c r="E11" s="133"/>
      <c r="F11" s="134">
        <f>SUM(F7:F9)</f>
        <v>193</v>
      </c>
      <c r="G11" s="134">
        <f>SUM(G7:G9)</f>
        <v>120</v>
      </c>
      <c r="H11" s="177">
        <f>G11/F11</f>
        <v>0.6217616580310881</v>
      </c>
      <c r="I11" s="134">
        <f>SUM(I7:I9)</f>
        <v>100</v>
      </c>
      <c r="J11" s="178">
        <f>I11/G11</f>
        <v>0.8333333333333334</v>
      </c>
    </row>
    <row r="12" spans="1:10" ht="12" thickBot="1">
      <c r="A12" s="150"/>
      <c r="B12" s="151"/>
      <c r="C12" s="151"/>
      <c r="D12" s="151"/>
      <c r="E12" s="151"/>
      <c r="F12" s="152"/>
      <c r="G12" s="152"/>
      <c r="H12" s="153"/>
      <c r="I12" s="152"/>
      <c r="J12" s="154"/>
    </row>
    <row r="13" spans="1:10" ht="11.25">
      <c r="A13" s="242" t="s">
        <v>16</v>
      </c>
      <c r="B13" s="143"/>
      <c r="C13" s="144"/>
      <c r="D13" s="144"/>
      <c r="E13" s="144"/>
      <c r="F13" s="145"/>
      <c r="G13" s="145"/>
      <c r="H13" s="146"/>
      <c r="I13" s="145"/>
      <c r="J13" s="147"/>
    </row>
    <row r="14" spans="1:10" ht="11.25">
      <c r="A14" s="243"/>
      <c r="B14" s="142"/>
      <c r="C14" s="111"/>
      <c r="D14" s="111"/>
      <c r="E14" s="111"/>
      <c r="F14" s="112"/>
      <c r="G14" s="112"/>
      <c r="H14" s="113"/>
      <c r="I14" s="112"/>
      <c r="J14" s="114"/>
    </row>
    <row r="15" spans="1:10" ht="11.25">
      <c r="A15" s="110" t="s">
        <v>46</v>
      </c>
      <c r="B15" s="111"/>
      <c r="C15" s="111" t="s">
        <v>47</v>
      </c>
      <c r="D15" s="111" t="s">
        <v>48</v>
      </c>
      <c r="E15" s="111"/>
      <c r="F15" s="112">
        <v>67</v>
      </c>
      <c r="G15" s="112">
        <v>46</v>
      </c>
      <c r="H15" s="175">
        <f aca="true" t="shared" si="0" ref="H15:H28">G15/F15</f>
        <v>0.6865671641791045</v>
      </c>
      <c r="I15" s="112">
        <v>30</v>
      </c>
      <c r="J15" s="176">
        <f aca="true" t="shared" si="1" ref="J15:J28">I15/G15</f>
        <v>0.6521739130434783</v>
      </c>
    </row>
    <row r="16" spans="1:10" ht="11.25">
      <c r="A16" s="110" t="s">
        <v>49</v>
      </c>
      <c r="B16" s="111"/>
      <c r="C16" s="111" t="s">
        <v>50</v>
      </c>
      <c r="D16" s="111" t="s">
        <v>51</v>
      </c>
      <c r="E16" s="111"/>
      <c r="F16" s="112">
        <v>15</v>
      </c>
      <c r="G16" s="112">
        <v>9</v>
      </c>
      <c r="H16" s="175">
        <f t="shared" si="0"/>
        <v>0.6</v>
      </c>
      <c r="I16" s="112">
        <v>7</v>
      </c>
      <c r="J16" s="176">
        <f t="shared" si="1"/>
        <v>0.7777777777777778</v>
      </c>
    </row>
    <row r="17" spans="1:10" ht="11.25">
      <c r="A17" s="110" t="s">
        <v>52</v>
      </c>
      <c r="B17" s="111"/>
      <c r="C17" s="111" t="s">
        <v>53</v>
      </c>
      <c r="D17" s="111" t="s">
        <v>33</v>
      </c>
      <c r="E17" s="111"/>
      <c r="F17" s="112">
        <v>29</v>
      </c>
      <c r="G17" s="112">
        <v>17</v>
      </c>
      <c r="H17" s="175">
        <f t="shared" si="0"/>
        <v>0.5862068965517241</v>
      </c>
      <c r="I17" s="112">
        <v>13</v>
      </c>
      <c r="J17" s="176">
        <f t="shared" si="1"/>
        <v>0.7647058823529411</v>
      </c>
    </row>
    <row r="18" spans="1:10" ht="11.25">
      <c r="A18" s="110" t="s">
        <v>54</v>
      </c>
      <c r="B18" s="111"/>
      <c r="C18" s="111" t="s">
        <v>55</v>
      </c>
      <c r="D18" s="111" t="s">
        <v>56</v>
      </c>
      <c r="E18" s="111"/>
      <c r="F18" s="112">
        <v>8</v>
      </c>
      <c r="G18" s="112">
        <v>4</v>
      </c>
      <c r="H18" s="175">
        <f t="shared" si="0"/>
        <v>0.5</v>
      </c>
      <c r="I18" s="112">
        <v>2</v>
      </c>
      <c r="J18" s="176">
        <f t="shared" si="1"/>
        <v>0.5</v>
      </c>
    </row>
    <row r="19" spans="1:10" ht="11.25">
      <c r="A19" s="110" t="s">
        <v>57</v>
      </c>
      <c r="B19" s="111"/>
      <c r="C19" s="111" t="s">
        <v>58</v>
      </c>
      <c r="D19" s="111" t="s">
        <v>59</v>
      </c>
      <c r="E19" s="111"/>
      <c r="F19" s="112">
        <v>14</v>
      </c>
      <c r="G19" s="112">
        <v>6</v>
      </c>
      <c r="H19" s="175">
        <f t="shared" si="0"/>
        <v>0.42857142857142855</v>
      </c>
      <c r="I19" s="112">
        <v>4</v>
      </c>
      <c r="J19" s="176">
        <f t="shared" si="1"/>
        <v>0.6666666666666666</v>
      </c>
    </row>
    <row r="20" spans="1:10" ht="11.25">
      <c r="A20" s="110" t="s">
        <v>60</v>
      </c>
      <c r="B20" s="111"/>
      <c r="C20" s="111" t="s">
        <v>61</v>
      </c>
      <c r="D20" s="111" t="s">
        <v>62</v>
      </c>
      <c r="E20" s="111"/>
      <c r="F20" s="112">
        <v>16</v>
      </c>
      <c r="G20" s="112">
        <v>16</v>
      </c>
      <c r="H20" s="175">
        <f t="shared" si="0"/>
        <v>1</v>
      </c>
      <c r="I20" s="112">
        <v>12</v>
      </c>
      <c r="J20" s="176">
        <f t="shared" si="1"/>
        <v>0.75</v>
      </c>
    </row>
    <row r="21" spans="1:10" ht="11.25">
      <c r="A21" s="110" t="s">
        <v>63</v>
      </c>
      <c r="B21" s="111"/>
      <c r="C21" s="111" t="s">
        <v>64</v>
      </c>
      <c r="D21" s="111" t="s">
        <v>65</v>
      </c>
      <c r="E21" s="111"/>
      <c r="F21" s="112">
        <v>10</v>
      </c>
      <c r="G21" s="112">
        <v>6</v>
      </c>
      <c r="H21" s="175">
        <f t="shared" si="0"/>
        <v>0.6</v>
      </c>
      <c r="I21" s="112">
        <v>4</v>
      </c>
      <c r="J21" s="176">
        <f t="shared" si="1"/>
        <v>0.6666666666666666</v>
      </c>
    </row>
    <row r="22" spans="1:10" ht="11.25">
      <c r="A22" s="110" t="s">
        <v>66</v>
      </c>
      <c r="B22" s="111"/>
      <c r="C22" s="111" t="s">
        <v>67</v>
      </c>
      <c r="D22" s="111" t="s">
        <v>68</v>
      </c>
      <c r="E22" s="111"/>
      <c r="F22" s="112">
        <v>119</v>
      </c>
      <c r="G22" s="112">
        <v>66</v>
      </c>
      <c r="H22" s="175">
        <f t="shared" si="0"/>
        <v>0.5546218487394958</v>
      </c>
      <c r="I22" s="112">
        <v>29</v>
      </c>
      <c r="J22" s="176">
        <f t="shared" si="1"/>
        <v>0.4393939393939394</v>
      </c>
    </row>
    <row r="23" spans="1:10" ht="11.25">
      <c r="A23" s="110" t="s">
        <v>69</v>
      </c>
      <c r="B23" s="111"/>
      <c r="C23" s="111" t="s">
        <v>70</v>
      </c>
      <c r="D23" s="111" t="s">
        <v>71</v>
      </c>
      <c r="E23" s="111"/>
      <c r="F23" s="112">
        <v>31</v>
      </c>
      <c r="G23" s="112">
        <v>13</v>
      </c>
      <c r="H23" s="175">
        <f t="shared" si="0"/>
        <v>0.41935483870967744</v>
      </c>
      <c r="I23" s="112">
        <v>8</v>
      </c>
      <c r="J23" s="176">
        <f t="shared" si="1"/>
        <v>0.6153846153846154</v>
      </c>
    </row>
    <row r="24" spans="1:10" ht="11.25">
      <c r="A24" s="110" t="s">
        <v>72</v>
      </c>
      <c r="B24" s="111" t="s">
        <v>73</v>
      </c>
      <c r="C24" s="111" t="s">
        <v>74</v>
      </c>
      <c r="D24" s="111" t="s">
        <v>75</v>
      </c>
      <c r="E24" s="111"/>
      <c r="F24" s="112">
        <v>72</v>
      </c>
      <c r="G24" s="112">
        <v>50</v>
      </c>
      <c r="H24" s="175">
        <f t="shared" si="0"/>
        <v>0.6944444444444444</v>
      </c>
      <c r="I24" s="112">
        <v>36</v>
      </c>
      <c r="J24" s="176">
        <f t="shared" si="1"/>
        <v>0.72</v>
      </c>
    </row>
    <row r="25" spans="1:10" ht="11.25">
      <c r="A25" s="110" t="s">
        <v>76</v>
      </c>
      <c r="B25" s="111"/>
      <c r="C25" s="111" t="s">
        <v>77</v>
      </c>
      <c r="D25" s="111" t="s">
        <v>78</v>
      </c>
      <c r="E25" s="111"/>
      <c r="F25" s="112">
        <v>27</v>
      </c>
      <c r="G25" s="112">
        <v>15</v>
      </c>
      <c r="H25" s="175">
        <f t="shared" si="0"/>
        <v>0.5555555555555556</v>
      </c>
      <c r="I25" s="112">
        <v>10</v>
      </c>
      <c r="J25" s="176">
        <f t="shared" si="1"/>
        <v>0.6666666666666666</v>
      </c>
    </row>
    <row r="26" spans="1:10" ht="11.25">
      <c r="A26" s="110" t="s">
        <v>79</v>
      </c>
      <c r="B26" s="111"/>
      <c r="C26" s="111" t="s">
        <v>80</v>
      </c>
      <c r="D26" s="111" t="s">
        <v>81</v>
      </c>
      <c r="E26" s="111"/>
      <c r="F26" s="112">
        <v>42</v>
      </c>
      <c r="G26" s="112">
        <v>30</v>
      </c>
      <c r="H26" s="175">
        <f t="shared" si="0"/>
        <v>0.7142857142857143</v>
      </c>
      <c r="I26" s="112">
        <v>20</v>
      </c>
      <c r="J26" s="176">
        <f t="shared" si="1"/>
        <v>0.6666666666666666</v>
      </c>
    </row>
    <row r="27" spans="1:10" ht="11.25">
      <c r="A27" s="110" t="s">
        <v>82</v>
      </c>
      <c r="B27" s="111"/>
      <c r="C27" s="111" t="s">
        <v>83</v>
      </c>
      <c r="D27" s="111" t="s">
        <v>84</v>
      </c>
      <c r="E27" s="111"/>
      <c r="F27" s="112">
        <v>25</v>
      </c>
      <c r="G27" s="112">
        <v>17</v>
      </c>
      <c r="H27" s="175">
        <f t="shared" si="0"/>
        <v>0.68</v>
      </c>
      <c r="I27" s="112">
        <v>9</v>
      </c>
      <c r="J27" s="176">
        <f t="shared" si="1"/>
        <v>0.5294117647058824</v>
      </c>
    </row>
    <row r="28" spans="1:10" ht="11.25">
      <c r="A28" s="110" t="s">
        <v>85</v>
      </c>
      <c r="B28" s="111"/>
      <c r="C28" s="111" t="s">
        <v>86</v>
      </c>
      <c r="D28" s="111" t="s">
        <v>56</v>
      </c>
      <c r="E28" s="111"/>
      <c r="F28" s="112">
        <v>9</v>
      </c>
      <c r="G28" s="112">
        <v>4</v>
      </c>
      <c r="H28" s="175">
        <f t="shared" si="0"/>
        <v>0.4444444444444444</v>
      </c>
      <c r="I28" s="112">
        <v>2</v>
      </c>
      <c r="J28" s="176">
        <f t="shared" si="1"/>
        <v>0.5</v>
      </c>
    </row>
    <row r="29" spans="1:10" ht="8.25" customHeight="1" thickBot="1">
      <c r="A29" s="148"/>
      <c r="B29" s="135"/>
      <c r="C29" s="135"/>
      <c r="D29" s="135"/>
      <c r="E29" s="135"/>
      <c r="F29" s="136"/>
      <c r="G29" s="136"/>
      <c r="H29" s="137"/>
      <c r="I29" s="136"/>
      <c r="J29" s="149"/>
    </row>
    <row r="30" spans="1:10" ht="11.25">
      <c r="A30" s="138" t="s">
        <v>171</v>
      </c>
      <c r="B30" s="139" t="s">
        <v>73</v>
      </c>
      <c r="C30" s="139" t="s">
        <v>175</v>
      </c>
      <c r="D30" s="139" t="s">
        <v>176</v>
      </c>
      <c r="E30" s="140"/>
      <c r="F30" s="170">
        <f>SUM(F15:F17,F19:F20,F22,F24,F26,F28)</f>
        <v>383</v>
      </c>
      <c r="G30" s="170">
        <f>SUM(G15:G17,G19:G20,G22,G24,G26,G28)</f>
        <v>244</v>
      </c>
      <c r="H30" s="179">
        <f>G30/F30</f>
        <v>0.6370757180156658</v>
      </c>
      <c r="I30" s="170">
        <f>SUM(I15:I17,I19:I20,I22,I24,I26,I28)</f>
        <v>153</v>
      </c>
      <c r="J30" s="182">
        <f>I30/G30</f>
        <v>0.6270491803278688</v>
      </c>
    </row>
    <row r="31" spans="1:10" ht="11.25">
      <c r="A31" s="141" t="s">
        <v>172</v>
      </c>
      <c r="B31" s="156"/>
      <c r="C31" s="132" t="s">
        <v>173</v>
      </c>
      <c r="D31" s="132" t="s">
        <v>174</v>
      </c>
      <c r="E31" s="131"/>
      <c r="F31" s="171">
        <f>SUM(F18,F21,F23,F25,F27)</f>
        <v>101</v>
      </c>
      <c r="G31" s="171">
        <f>SUM(G18,G21,G23,G25,G27)</f>
        <v>55</v>
      </c>
      <c r="H31" s="180">
        <f>G31/F31</f>
        <v>0.5445544554455446</v>
      </c>
      <c r="I31" s="171">
        <f>SUM(I18,I21,I23,I25,I27)</f>
        <v>33</v>
      </c>
      <c r="J31" s="183">
        <f>I31/G31</f>
        <v>0.6</v>
      </c>
    </row>
    <row r="32" spans="1:10" ht="12" thickBot="1">
      <c r="A32" s="129" t="s">
        <v>170</v>
      </c>
      <c r="B32" s="157" t="s">
        <v>73</v>
      </c>
      <c r="C32" s="155" t="s">
        <v>184</v>
      </c>
      <c r="D32" s="155" t="s">
        <v>185</v>
      </c>
      <c r="E32" s="130"/>
      <c r="F32" s="172">
        <f>SUM(F15:F28)</f>
        <v>484</v>
      </c>
      <c r="G32" s="172">
        <f>SUM(G15:G28)</f>
        <v>299</v>
      </c>
      <c r="H32" s="181">
        <f>G32/F32</f>
        <v>0.6177685950413223</v>
      </c>
      <c r="I32" s="172">
        <f>SUM(I15:I28)</f>
        <v>186</v>
      </c>
      <c r="J32" s="184">
        <f>I32/G32</f>
        <v>0.6220735785953178</v>
      </c>
    </row>
    <row r="33" spans="1:10" ht="12" thickBot="1">
      <c r="A33" s="158"/>
      <c r="B33" s="117"/>
      <c r="C33" s="117"/>
      <c r="D33" s="117"/>
      <c r="E33" s="117"/>
      <c r="F33" s="118"/>
      <c r="G33" s="118"/>
      <c r="H33" s="119"/>
      <c r="I33" s="118"/>
      <c r="J33" s="159"/>
    </row>
    <row r="34" spans="1:10" ht="11.25">
      <c r="A34" s="242" t="s">
        <v>17</v>
      </c>
      <c r="B34" s="143"/>
      <c r="C34" s="144"/>
      <c r="D34" s="144"/>
      <c r="E34" s="144"/>
      <c r="F34" s="145"/>
      <c r="G34" s="145"/>
      <c r="H34" s="146"/>
      <c r="I34" s="145"/>
      <c r="J34" s="147"/>
    </row>
    <row r="35" spans="1:10" ht="11.25">
      <c r="A35" s="243"/>
      <c r="B35" s="142"/>
      <c r="C35" s="111"/>
      <c r="D35" s="111"/>
      <c r="E35" s="111"/>
      <c r="F35" s="112"/>
      <c r="G35" s="112"/>
      <c r="H35" s="113"/>
      <c r="I35" s="112"/>
      <c r="J35" s="114"/>
    </row>
    <row r="36" spans="1:10" ht="11.25">
      <c r="A36" s="110" t="s">
        <v>87</v>
      </c>
      <c r="B36" s="111"/>
      <c r="C36" s="111" t="s">
        <v>88</v>
      </c>
      <c r="D36" s="111" t="s">
        <v>89</v>
      </c>
      <c r="E36" s="111"/>
      <c r="F36" s="112">
        <v>28</v>
      </c>
      <c r="G36" s="112">
        <v>23</v>
      </c>
      <c r="H36" s="175">
        <f>G36/F36</f>
        <v>0.8214285714285714</v>
      </c>
      <c r="I36" s="112">
        <v>15</v>
      </c>
      <c r="J36" s="176">
        <f>I36/G36</f>
        <v>0.6521739130434783</v>
      </c>
    </row>
    <row r="37" spans="1:10" ht="11.25">
      <c r="A37" s="110" t="s">
        <v>177</v>
      </c>
      <c r="B37" s="111"/>
      <c r="C37" s="111" t="s">
        <v>90</v>
      </c>
      <c r="D37" s="111" t="s">
        <v>91</v>
      </c>
      <c r="E37" s="111"/>
      <c r="F37" s="112">
        <v>14</v>
      </c>
      <c r="G37" s="112">
        <v>7</v>
      </c>
      <c r="H37" s="175">
        <f>G37/F37</f>
        <v>0.5</v>
      </c>
      <c r="I37" s="112">
        <v>4</v>
      </c>
      <c r="J37" s="176">
        <f>I37/G37</f>
        <v>0.5714285714285714</v>
      </c>
    </row>
    <row r="38" spans="1:10" ht="11.25">
      <c r="A38" s="110" t="s">
        <v>178</v>
      </c>
      <c r="B38" s="111"/>
      <c r="C38" s="111" t="s">
        <v>92</v>
      </c>
      <c r="D38" s="111" t="s">
        <v>93</v>
      </c>
      <c r="E38" s="111"/>
      <c r="F38" s="112">
        <v>9</v>
      </c>
      <c r="G38" s="112">
        <v>5</v>
      </c>
      <c r="H38" s="175">
        <f>G38/F38</f>
        <v>0.5555555555555556</v>
      </c>
      <c r="I38" s="112">
        <v>3</v>
      </c>
      <c r="J38" s="176">
        <f>I38/G38</f>
        <v>0.6</v>
      </c>
    </row>
    <row r="39" spans="1:10" ht="11.25">
      <c r="A39" s="110" t="s">
        <v>179</v>
      </c>
      <c r="B39" s="111"/>
      <c r="C39" s="111" t="s">
        <v>94</v>
      </c>
      <c r="D39" s="111" t="s">
        <v>95</v>
      </c>
      <c r="E39" s="111"/>
      <c r="F39" s="112">
        <v>16</v>
      </c>
      <c r="G39" s="112">
        <v>14</v>
      </c>
      <c r="H39" s="175">
        <f>G39/F39</f>
        <v>0.875</v>
      </c>
      <c r="I39" s="112">
        <v>9</v>
      </c>
      <c r="J39" s="176">
        <f>I39/G39</f>
        <v>0.6428571428571429</v>
      </c>
    </row>
    <row r="40" spans="1:10" ht="11.25">
      <c r="A40" s="110" t="s">
        <v>96</v>
      </c>
      <c r="B40" s="111"/>
      <c r="C40" s="111"/>
      <c r="D40" s="111"/>
      <c r="E40" s="111" t="s">
        <v>183</v>
      </c>
      <c r="F40" s="112">
        <v>6</v>
      </c>
      <c r="G40" s="112">
        <v>6</v>
      </c>
      <c r="H40" s="175">
        <f>G40/F40</f>
        <v>1</v>
      </c>
      <c r="I40" s="112">
        <v>3</v>
      </c>
      <c r="J40" s="176">
        <f>I40/G40</f>
        <v>0.5</v>
      </c>
    </row>
    <row r="41" spans="1:10" ht="7.5" customHeight="1" thickBot="1">
      <c r="A41" s="116"/>
      <c r="B41" s="117"/>
      <c r="C41" s="117"/>
      <c r="D41" s="117"/>
      <c r="E41" s="117"/>
      <c r="F41" s="118"/>
      <c r="G41" s="118"/>
      <c r="H41" s="119"/>
      <c r="I41" s="118"/>
      <c r="J41" s="120"/>
    </row>
    <row r="42" spans="1:10" ht="12" thickBot="1">
      <c r="A42" s="121" t="s">
        <v>180</v>
      </c>
      <c r="B42" s="122"/>
      <c r="C42" s="133" t="s">
        <v>181</v>
      </c>
      <c r="D42" s="133" t="s">
        <v>182</v>
      </c>
      <c r="E42" s="133" t="s">
        <v>183</v>
      </c>
      <c r="F42" s="134">
        <v>73</v>
      </c>
      <c r="G42" s="134">
        <v>55</v>
      </c>
      <c r="H42" s="177">
        <f>G42/F42</f>
        <v>0.7534246575342466</v>
      </c>
      <c r="I42" s="134">
        <v>34</v>
      </c>
      <c r="J42" s="178">
        <f>I42/G42</f>
        <v>0.6181818181818182</v>
      </c>
    </row>
    <row r="43" spans="1:10" ht="12" thickBot="1">
      <c r="A43" s="158"/>
      <c r="B43" s="117"/>
      <c r="C43" s="117"/>
      <c r="D43" s="117"/>
      <c r="E43" s="117"/>
      <c r="F43" s="118"/>
      <c r="G43" s="118"/>
      <c r="H43" s="119"/>
      <c r="I43" s="118"/>
      <c r="J43" s="159"/>
    </row>
    <row r="44" spans="1:10" ht="11.25">
      <c r="A44" s="242" t="s">
        <v>18</v>
      </c>
      <c r="B44" s="143"/>
      <c r="C44" s="144"/>
      <c r="D44" s="144"/>
      <c r="E44" s="144"/>
      <c r="F44" s="145"/>
      <c r="G44" s="145"/>
      <c r="H44" s="146"/>
      <c r="I44" s="145"/>
      <c r="J44" s="147"/>
    </row>
    <row r="45" spans="1:10" ht="11.25">
      <c r="A45" s="243"/>
      <c r="B45" s="142"/>
      <c r="C45" s="111"/>
      <c r="D45" s="111"/>
      <c r="E45" s="111"/>
      <c r="F45" s="112"/>
      <c r="G45" s="112"/>
      <c r="H45" s="113"/>
      <c r="I45" s="112"/>
      <c r="J45" s="114"/>
    </row>
    <row r="46" spans="1:10" ht="11.25">
      <c r="A46" s="110" t="s">
        <v>97</v>
      </c>
      <c r="B46" s="111"/>
      <c r="C46" s="111"/>
      <c r="D46" s="111"/>
      <c r="E46" s="128"/>
      <c r="F46" s="112">
        <v>13</v>
      </c>
      <c r="G46" s="112">
        <v>12</v>
      </c>
      <c r="H46" s="175">
        <f>G46/F46</f>
        <v>0.9230769230769231</v>
      </c>
      <c r="I46" s="112">
        <v>2</v>
      </c>
      <c r="J46" s="176">
        <f>I46/G46</f>
        <v>0.16666666666666666</v>
      </c>
    </row>
    <row r="47" spans="1:10" ht="11.25">
      <c r="A47" s="110" t="s">
        <v>98</v>
      </c>
      <c r="B47" s="111"/>
      <c r="C47" s="111"/>
      <c r="D47" s="111"/>
      <c r="E47" s="128"/>
      <c r="F47" s="112">
        <v>8</v>
      </c>
      <c r="G47" s="112">
        <v>7</v>
      </c>
      <c r="H47" s="175">
        <f>G47/F47</f>
        <v>0.875</v>
      </c>
      <c r="I47" s="112">
        <v>2</v>
      </c>
      <c r="J47" s="176">
        <f>I47/G47</f>
        <v>0.2857142857142857</v>
      </c>
    </row>
    <row r="48" spans="1:10" ht="11.25">
      <c r="A48" s="110" t="s">
        <v>99</v>
      </c>
      <c r="B48" s="111"/>
      <c r="C48" s="111" t="s">
        <v>100</v>
      </c>
      <c r="D48" s="111" t="s">
        <v>101</v>
      </c>
      <c r="E48" s="111" t="s">
        <v>229</v>
      </c>
      <c r="F48" s="112">
        <v>104</v>
      </c>
      <c r="G48" s="112">
        <v>76</v>
      </c>
      <c r="H48" s="175">
        <f>G48/F48</f>
        <v>0.7307692307692307</v>
      </c>
      <c r="I48" s="112">
        <v>59</v>
      </c>
      <c r="J48" s="176">
        <f>I48/G48</f>
        <v>0.7763157894736842</v>
      </c>
    </row>
    <row r="49" spans="1:10" ht="11.25">
      <c r="A49" s="110" t="s">
        <v>102</v>
      </c>
      <c r="B49" s="111"/>
      <c r="C49" s="111"/>
      <c r="D49" s="111"/>
      <c r="E49" s="111"/>
      <c r="F49" s="112">
        <v>31</v>
      </c>
      <c r="G49" s="112">
        <v>23</v>
      </c>
      <c r="H49" s="175">
        <f>G49/F49</f>
        <v>0.7419354838709677</v>
      </c>
      <c r="I49" s="112">
        <v>14</v>
      </c>
      <c r="J49" s="176">
        <f>I49/G49</f>
        <v>0.6086956521739131</v>
      </c>
    </row>
    <row r="50" spans="1:10" ht="7.5" customHeight="1" thickBot="1">
      <c r="A50" s="116"/>
      <c r="B50" s="117"/>
      <c r="C50" s="117"/>
      <c r="D50" s="117"/>
      <c r="E50" s="117"/>
      <c r="F50" s="118"/>
      <c r="G50" s="118"/>
      <c r="H50" s="119"/>
      <c r="I50" s="118"/>
      <c r="J50" s="120"/>
    </row>
    <row r="51" spans="1:10" ht="12" thickBot="1">
      <c r="A51" s="121" t="s">
        <v>186</v>
      </c>
      <c r="B51" s="133"/>
      <c r="C51" s="133" t="s">
        <v>100</v>
      </c>
      <c r="D51" s="133" t="s">
        <v>101</v>
      </c>
      <c r="E51" s="133" t="s">
        <v>229</v>
      </c>
      <c r="F51" s="134">
        <f>SUM(F46:F49)</f>
        <v>156</v>
      </c>
      <c r="G51" s="134">
        <f>SUM(G46:G49)</f>
        <v>118</v>
      </c>
      <c r="H51" s="177">
        <f>G51/F51</f>
        <v>0.7564102564102564</v>
      </c>
      <c r="I51" s="134">
        <f>SUM(I46:I49)</f>
        <v>77</v>
      </c>
      <c r="J51" s="178">
        <f>I51/G51</f>
        <v>0.652542372881356</v>
      </c>
    </row>
    <row r="52" spans="1:10" ht="12" thickBot="1">
      <c r="A52" s="158"/>
      <c r="B52" s="117"/>
      <c r="C52" s="117"/>
      <c r="D52" s="117"/>
      <c r="E52" s="117"/>
      <c r="F52" s="118"/>
      <c r="G52" s="118"/>
      <c r="H52" s="119"/>
      <c r="I52" s="118"/>
      <c r="J52" s="159"/>
    </row>
    <row r="53" spans="1:10" ht="11.25">
      <c r="A53" s="242" t="s">
        <v>19</v>
      </c>
      <c r="B53" s="143"/>
      <c r="C53" s="144"/>
      <c r="D53" s="144"/>
      <c r="E53" s="144"/>
      <c r="F53" s="145"/>
      <c r="G53" s="145"/>
      <c r="H53" s="146"/>
      <c r="I53" s="145"/>
      <c r="J53" s="147"/>
    </row>
    <row r="54" spans="1:10" ht="11.25">
      <c r="A54" s="243"/>
      <c r="B54" s="142"/>
      <c r="C54" s="111"/>
      <c r="D54" s="111"/>
      <c r="E54" s="111"/>
      <c r="F54" s="112"/>
      <c r="G54" s="112"/>
      <c r="H54" s="113"/>
      <c r="I54" s="112"/>
      <c r="J54" s="114"/>
    </row>
    <row r="55" spans="1:10" ht="11.25">
      <c r="A55" s="110" t="s">
        <v>103</v>
      </c>
      <c r="B55" s="111"/>
      <c r="C55" s="111" t="s">
        <v>104</v>
      </c>
      <c r="D55" s="111" t="s">
        <v>105</v>
      </c>
      <c r="E55" s="111"/>
      <c r="F55" s="112">
        <v>9</v>
      </c>
      <c r="G55" s="112">
        <v>3</v>
      </c>
      <c r="H55" s="175">
        <f aca="true" t="shared" si="2" ref="H55:H67">G55/F55</f>
        <v>0.3333333333333333</v>
      </c>
      <c r="I55" s="112">
        <v>3</v>
      </c>
      <c r="J55" s="176">
        <f aca="true" t="shared" si="3" ref="J55:J67">I55/G55</f>
        <v>1</v>
      </c>
    </row>
    <row r="56" spans="1:10" ht="11.25">
      <c r="A56" s="110" t="s">
        <v>106</v>
      </c>
      <c r="B56" s="111"/>
      <c r="C56" s="111" t="s">
        <v>107</v>
      </c>
      <c r="D56" s="111" t="s">
        <v>108</v>
      </c>
      <c r="E56" s="111"/>
      <c r="F56" s="112">
        <v>19</v>
      </c>
      <c r="G56" s="112">
        <v>9</v>
      </c>
      <c r="H56" s="175">
        <f t="shared" si="2"/>
        <v>0.47368421052631576</v>
      </c>
      <c r="I56" s="112">
        <v>6</v>
      </c>
      <c r="J56" s="176">
        <f t="shared" si="3"/>
        <v>0.6666666666666666</v>
      </c>
    </row>
    <row r="57" spans="1:10" ht="11.25">
      <c r="A57" s="110" t="s">
        <v>109</v>
      </c>
      <c r="B57" s="111"/>
      <c r="C57" s="111" t="s">
        <v>110</v>
      </c>
      <c r="D57" s="111" t="s">
        <v>111</v>
      </c>
      <c r="E57" s="111"/>
      <c r="F57" s="112">
        <v>11</v>
      </c>
      <c r="G57" s="112">
        <v>7</v>
      </c>
      <c r="H57" s="175">
        <f t="shared" si="2"/>
        <v>0.6363636363636364</v>
      </c>
      <c r="I57" s="112">
        <v>4</v>
      </c>
      <c r="J57" s="176">
        <f t="shared" si="3"/>
        <v>0.5714285714285714</v>
      </c>
    </row>
    <row r="58" spans="1:10" ht="11.25">
      <c r="A58" s="110" t="s">
        <v>112</v>
      </c>
      <c r="B58" s="111"/>
      <c r="C58" s="111" t="s">
        <v>113</v>
      </c>
      <c r="D58" s="111" t="s">
        <v>114</v>
      </c>
      <c r="E58" s="111"/>
      <c r="F58" s="112">
        <v>41</v>
      </c>
      <c r="G58" s="112">
        <v>24</v>
      </c>
      <c r="H58" s="175">
        <f t="shared" si="2"/>
        <v>0.5853658536585366</v>
      </c>
      <c r="I58" s="112">
        <v>17</v>
      </c>
      <c r="J58" s="176">
        <f t="shared" si="3"/>
        <v>0.7083333333333334</v>
      </c>
    </row>
    <row r="59" spans="1:10" ht="11.25">
      <c r="A59" s="110" t="s">
        <v>115</v>
      </c>
      <c r="B59" s="111"/>
      <c r="C59" s="111" t="s">
        <v>116</v>
      </c>
      <c r="D59" s="111" t="s">
        <v>117</v>
      </c>
      <c r="E59" s="111"/>
      <c r="F59" s="112">
        <v>19</v>
      </c>
      <c r="G59" s="112">
        <v>15</v>
      </c>
      <c r="H59" s="175">
        <f t="shared" si="2"/>
        <v>0.7894736842105263</v>
      </c>
      <c r="I59" s="112">
        <v>11</v>
      </c>
      <c r="J59" s="176">
        <f t="shared" si="3"/>
        <v>0.7333333333333333</v>
      </c>
    </row>
    <row r="60" spans="1:10" ht="11.25">
      <c r="A60" s="110" t="s">
        <v>118</v>
      </c>
      <c r="B60" s="128"/>
      <c r="C60" s="111" t="s">
        <v>119</v>
      </c>
      <c r="D60" s="111" t="s">
        <v>120</v>
      </c>
      <c r="E60" s="111"/>
      <c r="F60" s="112">
        <v>136</v>
      </c>
      <c r="G60" s="112">
        <v>78</v>
      </c>
      <c r="H60" s="175">
        <f t="shared" si="2"/>
        <v>0.5735294117647058</v>
      </c>
      <c r="I60" s="112">
        <v>23</v>
      </c>
      <c r="J60" s="176">
        <f t="shared" si="3"/>
        <v>0.2948717948717949</v>
      </c>
    </row>
    <row r="61" spans="1:10" ht="11.25">
      <c r="A61" s="110" t="s">
        <v>121</v>
      </c>
      <c r="B61" s="111" t="s">
        <v>122</v>
      </c>
      <c r="C61" s="111" t="s">
        <v>123</v>
      </c>
      <c r="D61" s="111" t="s">
        <v>124</v>
      </c>
      <c r="E61" s="111"/>
      <c r="F61" s="112">
        <v>7</v>
      </c>
      <c r="G61" s="112">
        <v>6</v>
      </c>
      <c r="H61" s="175">
        <f t="shared" si="2"/>
        <v>0.8571428571428571</v>
      </c>
      <c r="I61" s="112">
        <v>6</v>
      </c>
      <c r="J61" s="176">
        <f t="shared" si="3"/>
        <v>1</v>
      </c>
    </row>
    <row r="62" spans="1:10" ht="11.25">
      <c r="A62" s="110" t="s">
        <v>137</v>
      </c>
      <c r="B62" s="111"/>
      <c r="C62" s="111" t="s">
        <v>138</v>
      </c>
      <c r="D62" s="111" t="s">
        <v>139</v>
      </c>
      <c r="E62" s="111"/>
      <c r="F62" s="112">
        <v>34</v>
      </c>
      <c r="G62" s="112">
        <v>16</v>
      </c>
      <c r="H62" s="175">
        <f t="shared" si="2"/>
        <v>0.47058823529411764</v>
      </c>
      <c r="I62" s="112">
        <v>9</v>
      </c>
      <c r="J62" s="176">
        <f t="shared" si="3"/>
        <v>0.5625</v>
      </c>
    </row>
    <row r="63" spans="1:10" ht="11.25">
      <c r="A63" s="110" t="s">
        <v>140</v>
      </c>
      <c r="B63" s="111"/>
      <c r="C63" s="111" t="s">
        <v>141</v>
      </c>
      <c r="D63" s="111" t="s">
        <v>142</v>
      </c>
      <c r="E63" s="111"/>
      <c r="F63" s="112">
        <v>7</v>
      </c>
      <c r="G63" s="112">
        <v>4</v>
      </c>
      <c r="H63" s="175">
        <f t="shared" si="2"/>
        <v>0.5714285714285714</v>
      </c>
      <c r="I63" s="112">
        <v>2</v>
      </c>
      <c r="J63" s="176">
        <f t="shared" si="3"/>
        <v>0.5</v>
      </c>
    </row>
    <row r="64" spans="1:10" ht="11.25">
      <c r="A64" s="110" t="s">
        <v>143</v>
      </c>
      <c r="B64" s="111"/>
      <c r="C64" s="111" t="s">
        <v>144</v>
      </c>
      <c r="D64" s="111" t="s">
        <v>145</v>
      </c>
      <c r="E64" s="111"/>
      <c r="F64" s="112">
        <v>12</v>
      </c>
      <c r="G64" s="112">
        <v>7</v>
      </c>
      <c r="H64" s="175">
        <f t="shared" si="2"/>
        <v>0.5833333333333334</v>
      </c>
      <c r="I64" s="112">
        <v>5</v>
      </c>
      <c r="J64" s="176">
        <f t="shared" si="3"/>
        <v>0.7142857142857143</v>
      </c>
    </row>
    <row r="65" spans="1:10" ht="11.25">
      <c r="A65" s="110" t="s">
        <v>157</v>
      </c>
      <c r="B65" s="111"/>
      <c r="C65" s="111" t="s">
        <v>158</v>
      </c>
      <c r="D65" s="111" t="s">
        <v>159</v>
      </c>
      <c r="E65" s="111"/>
      <c r="F65" s="112">
        <v>26</v>
      </c>
      <c r="G65" s="112">
        <v>23</v>
      </c>
      <c r="H65" s="175">
        <f t="shared" si="2"/>
        <v>0.8846153846153846</v>
      </c>
      <c r="I65" s="112">
        <v>13</v>
      </c>
      <c r="J65" s="176">
        <f t="shared" si="3"/>
        <v>0.5652173913043478</v>
      </c>
    </row>
    <row r="66" spans="1:10" ht="11.25">
      <c r="A66" s="110" t="s">
        <v>160</v>
      </c>
      <c r="B66" s="111"/>
      <c r="C66" s="111" t="s">
        <v>161</v>
      </c>
      <c r="D66" s="111" t="s">
        <v>162</v>
      </c>
      <c r="E66" s="111"/>
      <c r="F66" s="112">
        <v>24</v>
      </c>
      <c r="G66" s="112">
        <v>6</v>
      </c>
      <c r="H66" s="175">
        <f t="shared" si="2"/>
        <v>0.25</v>
      </c>
      <c r="I66" s="112">
        <v>4</v>
      </c>
      <c r="J66" s="176">
        <f t="shared" si="3"/>
        <v>0.6666666666666666</v>
      </c>
    </row>
    <row r="67" spans="1:10" ht="11.25">
      <c r="A67" s="110" t="s">
        <v>163</v>
      </c>
      <c r="B67" s="111"/>
      <c r="C67" s="111" t="s">
        <v>164</v>
      </c>
      <c r="D67" s="111" t="s">
        <v>165</v>
      </c>
      <c r="E67" s="111"/>
      <c r="F67" s="112">
        <v>1</v>
      </c>
      <c r="G67" s="112">
        <v>1</v>
      </c>
      <c r="H67" s="175">
        <f t="shared" si="2"/>
        <v>1</v>
      </c>
      <c r="I67" s="112">
        <v>1</v>
      </c>
      <c r="J67" s="176">
        <f t="shared" si="3"/>
        <v>1</v>
      </c>
    </row>
    <row r="68" spans="1:15" ht="8.25" customHeight="1" thickBot="1">
      <c r="A68" s="110"/>
      <c r="B68" s="111"/>
      <c r="C68" s="111"/>
      <c r="D68" s="111"/>
      <c r="E68" s="111"/>
      <c r="F68" s="112"/>
      <c r="G68" s="112"/>
      <c r="H68" s="113"/>
      <c r="I68" s="112"/>
      <c r="J68" s="160"/>
      <c r="L68" s="225"/>
      <c r="M68" s="225"/>
      <c r="N68" s="225"/>
      <c r="O68" s="225"/>
    </row>
    <row r="69" spans="1:15" ht="11.25">
      <c r="A69" s="138" t="s">
        <v>194</v>
      </c>
      <c r="B69" s="139" t="s">
        <v>122</v>
      </c>
      <c r="C69" s="139" t="s">
        <v>190</v>
      </c>
      <c r="D69" s="139" t="s">
        <v>191</v>
      </c>
      <c r="E69" s="140"/>
      <c r="F69" s="170">
        <f>F56+F58+F59+F60+F61+F63+F64+F65+F67</f>
        <v>268</v>
      </c>
      <c r="G69" s="170">
        <f>G56+G58+G59+G60+G61+G63+G64+G65+G67</f>
        <v>167</v>
      </c>
      <c r="H69" s="179">
        <f>G69/F69</f>
        <v>0.6231343283582089</v>
      </c>
      <c r="I69" s="170">
        <f>I56+I58+I59+I60+I61+I63+I64+I65+I67</f>
        <v>84</v>
      </c>
      <c r="J69" s="182">
        <f>I69/G69</f>
        <v>0.5029940119760479</v>
      </c>
      <c r="L69" s="225"/>
      <c r="M69" s="225"/>
      <c r="N69" s="225"/>
      <c r="O69" s="225"/>
    </row>
    <row r="70" spans="1:15" ht="11.25">
      <c r="A70" s="141" t="s">
        <v>187</v>
      </c>
      <c r="B70" s="156"/>
      <c r="C70" s="132" t="s">
        <v>188</v>
      </c>
      <c r="D70" s="132" t="s">
        <v>189</v>
      </c>
      <c r="E70" s="131"/>
      <c r="F70" s="171">
        <f>F55+F57+F62+F66</f>
        <v>78</v>
      </c>
      <c r="G70" s="171">
        <f>G55+G57+G62+G66</f>
        <v>32</v>
      </c>
      <c r="H70" s="180">
        <f>G70/F70</f>
        <v>0.41025641025641024</v>
      </c>
      <c r="I70" s="171">
        <f>I55+I57+I62+I66</f>
        <v>20</v>
      </c>
      <c r="J70" s="183">
        <f>I70/G70</f>
        <v>0.625</v>
      </c>
      <c r="L70" s="225"/>
      <c r="M70" s="225"/>
      <c r="N70" s="225"/>
      <c r="O70" s="225"/>
    </row>
    <row r="71" spans="1:15" ht="12" thickBot="1">
      <c r="A71" s="129" t="s">
        <v>203</v>
      </c>
      <c r="B71" s="157" t="s">
        <v>122</v>
      </c>
      <c r="C71" s="155" t="s">
        <v>192</v>
      </c>
      <c r="D71" s="155" t="s">
        <v>193</v>
      </c>
      <c r="E71" s="130"/>
      <c r="F71" s="172">
        <f>SUM(F55:F67)</f>
        <v>346</v>
      </c>
      <c r="G71" s="172">
        <f>SUM(G55:G67)</f>
        <v>199</v>
      </c>
      <c r="H71" s="181">
        <f>G71/F71</f>
        <v>0.5751445086705202</v>
      </c>
      <c r="I71" s="172">
        <f>SUM(I55:I67)</f>
        <v>104</v>
      </c>
      <c r="J71" s="184">
        <f>I71/G71</f>
        <v>0.5226130653266332</v>
      </c>
      <c r="L71" s="225"/>
      <c r="M71" s="225"/>
      <c r="N71" s="225"/>
      <c r="O71" s="225"/>
    </row>
    <row r="72" spans="1:15" ht="12" thickBot="1">
      <c r="A72" s="158"/>
      <c r="B72" s="117"/>
      <c r="C72" s="117"/>
      <c r="D72" s="117"/>
      <c r="E72" s="117"/>
      <c r="F72" s="118"/>
      <c r="G72" s="118"/>
      <c r="H72" s="119"/>
      <c r="I72" s="118"/>
      <c r="J72" s="159"/>
      <c r="L72" s="225"/>
      <c r="M72" s="226"/>
      <c r="N72" s="226"/>
      <c r="O72" s="225"/>
    </row>
    <row r="73" spans="1:15" ht="11.25">
      <c r="A73" s="242" t="s">
        <v>20</v>
      </c>
      <c r="B73" s="143"/>
      <c r="C73" s="144"/>
      <c r="D73" s="144"/>
      <c r="E73" s="144"/>
      <c r="F73" s="145"/>
      <c r="G73" s="145"/>
      <c r="H73" s="146"/>
      <c r="I73" s="145"/>
      <c r="J73" s="147"/>
      <c r="L73" s="225"/>
      <c r="M73" s="226"/>
      <c r="N73" s="226"/>
      <c r="O73" s="225"/>
    </row>
    <row r="74" spans="1:15" ht="11.25">
      <c r="A74" s="243"/>
      <c r="B74" s="142"/>
      <c r="C74" s="111"/>
      <c r="D74" s="111"/>
      <c r="E74" s="111"/>
      <c r="F74" s="112"/>
      <c r="G74" s="112"/>
      <c r="H74" s="113"/>
      <c r="I74" s="112"/>
      <c r="J74" s="114"/>
      <c r="L74" s="225"/>
      <c r="M74" s="226"/>
      <c r="N74" s="226"/>
      <c r="O74" s="225"/>
    </row>
    <row r="75" spans="1:15" ht="11.25">
      <c r="A75" s="161" t="s">
        <v>125</v>
      </c>
      <c r="B75" s="111"/>
      <c r="C75" s="111" t="s">
        <v>126</v>
      </c>
      <c r="D75" s="111" t="s">
        <v>127</v>
      </c>
      <c r="E75" s="111"/>
      <c r="F75" s="112">
        <v>13</v>
      </c>
      <c r="G75" s="112">
        <v>4</v>
      </c>
      <c r="H75" s="175">
        <f aca="true" t="shared" si="4" ref="H75:H82">G75/F75</f>
        <v>0.3076923076923077</v>
      </c>
      <c r="I75" s="112">
        <v>3</v>
      </c>
      <c r="J75" s="176">
        <f aca="true" t="shared" si="5" ref="J75:J82">I75/G75</f>
        <v>0.75</v>
      </c>
      <c r="L75" s="225"/>
      <c r="M75" s="225"/>
      <c r="N75" s="225"/>
      <c r="O75" s="225"/>
    </row>
    <row r="76" spans="1:15" ht="11.25">
      <c r="A76" s="110" t="s">
        <v>128</v>
      </c>
      <c r="B76" s="111"/>
      <c r="C76" s="111" t="s">
        <v>129</v>
      </c>
      <c r="D76" s="111" t="s">
        <v>130</v>
      </c>
      <c r="E76" s="111"/>
      <c r="F76" s="112">
        <v>6</v>
      </c>
      <c r="G76" s="112">
        <v>5</v>
      </c>
      <c r="H76" s="175">
        <f t="shared" si="4"/>
        <v>0.8333333333333334</v>
      </c>
      <c r="I76" s="112">
        <v>3</v>
      </c>
      <c r="J76" s="176">
        <f t="shared" si="5"/>
        <v>0.6</v>
      </c>
      <c r="L76" s="225"/>
      <c r="M76" s="225"/>
      <c r="N76" s="225"/>
      <c r="O76" s="225"/>
    </row>
    <row r="77" spans="1:15" ht="11.25">
      <c r="A77" s="110" t="s">
        <v>131</v>
      </c>
      <c r="B77" s="111" t="s">
        <v>132</v>
      </c>
      <c r="C77" s="111" t="s">
        <v>133</v>
      </c>
      <c r="D77" s="111" t="s">
        <v>134</v>
      </c>
      <c r="E77" s="111"/>
      <c r="F77" s="112">
        <v>15</v>
      </c>
      <c r="G77" s="112">
        <v>14</v>
      </c>
      <c r="H77" s="175">
        <f t="shared" si="4"/>
        <v>0.9333333333333333</v>
      </c>
      <c r="I77" s="112">
        <v>13</v>
      </c>
      <c r="J77" s="176">
        <f t="shared" si="5"/>
        <v>0.9285714285714286</v>
      </c>
      <c r="L77" s="225"/>
      <c r="M77" s="225"/>
      <c r="N77" s="225"/>
      <c r="O77" s="225"/>
    </row>
    <row r="78" spans="1:10" ht="11.25">
      <c r="A78" s="110" t="s">
        <v>152</v>
      </c>
      <c r="B78" s="111"/>
      <c r="C78" s="111" t="s">
        <v>153</v>
      </c>
      <c r="D78" s="111" t="s">
        <v>154</v>
      </c>
      <c r="E78" s="111"/>
      <c r="F78" s="112">
        <v>6</v>
      </c>
      <c r="G78" s="112">
        <v>2</v>
      </c>
      <c r="H78" s="175">
        <f t="shared" si="4"/>
        <v>0.3333333333333333</v>
      </c>
      <c r="I78" s="112">
        <v>2</v>
      </c>
      <c r="J78" s="176">
        <f t="shared" si="5"/>
        <v>1</v>
      </c>
    </row>
    <row r="79" spans="1:10" ht="11.25">
      <c r="A79" s="110" t="s">
        <v>155</v>
      </c>
      <c r="B79" s="111"/>
      <c r="C79" s="111" t="s">
        <v>130</v>
      </c>
      <c r="D79" s="111" t="s">
        <v>156</v>
      </c>
      <c r="E79" s="111"/>
      <c r="F79" s="112">
        <v>7</v>
      </c>
      <c r="G79" s="112">
        <v>4</v>
      </c>
      <c r="H79" s="175">
        <f t="shared" si="4"/>
        <v>0.5714285714285714</v>
      </c>
      <c r="I79" s="112">
        <v>3</v>
      </c>
      <c r="J79" s="176">
        <f t="shared" si="5"/>
        <v>0.75</v>
      </c>
    </row>
    <row r="80" spans="1:10" ht="11.25">
      <c r="A80" s="110" t="s">
        <v>146</v>
      </c>
      <c r="B80" s="111"/>
      <c r="C80" s="111" t="s">
        <v>147</v>
      </c>
      <c r="D80" s="111" t="s">
        <v>148</v>
      </c>
      <c r="E80" s="111"/>
      <c r="F80" s="112">
        <v>3</v>
      </c>
      <c r="G80" s="112">
        <v>3</v>
      </c>
      <c r="H80" s="175">
        <f t="shared" si="4"/>
        <v>1</v>
      </c>
      <c r="I80" s="112">
        <v>3</v>
      </c>
      <c r="J80" s="176">
        <f t="shared" si="5"/>
        <v>1</v>
      </c>
    </row>
    <row r="81" spans="1:10" ht="11.25">
      <c r="A81" s="110" t="s">
        <v>149</v>
      </c>
      <c r="B81" s="111"/>
      <c r="C81" s="111" t="s">
        <v>150</v>
      </c>
      <c r="D81" s="111" t="s">
        <v>151</v>
      </c>
      <c r="E81" s="111"/>
      <c r="F81" s="112">
        <v>5</v>
      </c>
      <c r="G81" s="112">
        <v>5</v>
      </c>
      <c r="H81" s="175">
        <f t="shared" si="4"/>
        <v>1</v>
      </c>
      <c r="I81" s="112">
        <v>3</v>
      </c>
      <c r="J81" s="176">
        <f t="shared" si="5"/>
        <v>0.6</v>
      </c>
    </row>
    <row r="82" spans="1:10" ht="11.25">
      <c r="A82" s="110" t="s">
        <v>135</v>
      </c>
      <c r="B82" s="111"/>
      <c r="C82" s="111" t="s">
        <v>136</v>
      </c>
      <c r="D82" s="111" t="s">
        <v>59</v>
      </c>
      <c r="E82" s="111"/>
      <c r="F82" s="112">
        <v>23</v>
      </c>
      <c r="G82" s="112">
        <v>5</v>
      </c>
      <c r="H82" s="175">
        <f t="shared" si="4"/>
        <v>0.21739130434782608</v>
      </c>
      <c r="I82" s="112">
        <v>2</v>
      </c>
      <c r="J82" s="176">
        <f t="shared" si="5"/>
        <v>0.4</v>
      </c>
    </row>
    <row r="83" spans="1:10" ht="8.25" customHeight="1" thickBot="1">
      <c r="A83" s="110"/>
      <c r="B83" s="111"/>
      <c r="C83" s="111"/>
      <c r="D83" s="111"/>
      <c r="E83" s="111"/>
      <c r="F83" s="112"/>
      <c r="G83" s="112"/>
      <c r="H83" s="113"/>
      <c r="I83" s="112"/>
      <c r="J83" s="114"/>
    </row>
    <row r="84" spans="1:10" ht="11.25">
      <c r="A84" s="138" t="s">
        <v>195</v>
      </c>
      <c r="B84" s="139" t="s">
        <v>132</v>
      </c>
      <c r="C84" s="139" t="s">
        <v>197</v>
      </c>
      <c r="D84" s="139" t="s">
        <v>198</v>
      </c>
      <c r="E84" s="140"/>
      <c r="F84" s="170">
        <f>SUM(F76:F78,F80)</f>
        <v>30</v>
      </c>
      <c r="G84" s="170">
        <f>SUM(G76:G78,G80)</f>
        <v>24</v>
      </c>
      <c r="H84" s="179">
        <f>G84/F84</f>
        <v>0.8</v>
      </c>
      <c r="I84" s="170">
        <f>SUM(I76:I78,I80)</f>
        <v>21</v>
      </c>
      <c r="J84" s="182">
        <f>I84/G84</f>
        <v>0.875</v>
      </c>
    </row>
    <row r="85" spans="1:10" ht="11.25">
      <c r="A85" s="141" t="s">
        <v>196</v>
      </c>
      <c r="B85" s="156"/>
      <c r="C85" s="132" t="s">
        <v>199</v>
      </c>
      <c r="D85" s="132" t="s">
        <v>200</v>
      </c>
      <c r="E85" s="131"/>
      <c r="F85" s="171">
        <f>SUM(F75,F79,F81:F82)</f>
        <v>48</v>
      </c>
      <c r="G85" s="171">
        <f>SUM(G75,G79,G81:G82)</f>
        <v>18</v>
      </c>
      <c r="H85" s="180">
        <f>G85/F85</f>
        <v>0.375</v>
      </c>
      <c r="I85" s="171">
        <f>SUM(I75,I79,I81:I82)</f>
        <v>11</v>
      </c>
      <c r="J85" s="183">
        <f>I85/G85</f>
        <v>0.6111111111111112</v>
      </c>
    </row>
    <row r="86" spans="1:10" ht="12" thickBot="1">
      <c r="A86" s="129" t="s">
        <v>204</v>
      </c>
      <c r="B86" s="157" t="s">
        <v>132</v>
      </c>
      <c r="C86" s="155" t="s">
        <v>201</v>
      </c>
      <c r="D86" s="155" t="s">
        <v>202</v>
      </c>
      <c r="E86" s="130"/>
      <c r="F86" s="172">
        <f>SUM(F74:F82)</f>
        <v>78</v>
      </c>
      <c r="G86" s="172">
        <f>SUM(G74:G82)</f>
        <v>42</v>
      </c>
      <c r="H86" s="181">
        <f>G86/F86</f>
        <v>0.5384615384615384</v>
      </c>
      <c r="I86" s="172">
        <f>SUM(I74:I82)</f>
        <v>32</v>
      </c>
      <c r="J86" s="184">
        <f>I86/G86</f>
        <v>0.7619047619047619</v>
      </c>
    </row>
    <row r="87" spans="1:10" ht="12" thickBot="1">
      <c r="A87" s="158"/>
      <c r="B87" s="117"/>
      <c r="C87" s="117"/>
      <c r="D87" s="117"/>
      <c r="E87" s="117"/>
      <c r="F87" s="118"/>
      <c r="G87" s="118"/>
      <c r="H87" s="119"/>
      <c r="I87" s="118"/>
      <c r="J87" s="159"/>
    </row>
    <row r="88" spans="1:10" ht="11.25">
      <c r="A88" s="165" t="s">
        <v>209</v>
      </c>
      <c r="B88" s="166" t="s">
        <v>205</v>
      </c>
      <c r="C88" s="166" t="s">
        <v>206</v>
      </c>
      <c r="D88" s="166" t="s">
        <v>207</v>
      </c>
      <c r="E88" s="166" t="s">
        <v>230</v>
      </c>
      <c r="F88" s="174">
        <f>SUM(F11,F30,F42,F46:F48,F69,F84)</f>
        <v>1072</v>
      </c>
      <c r="G88" s="174">
        <f>SUM(G11,G30,G42,G46:G48,G69,G84)</f>
        <v>705</v>
      </c>
      <c r="H88" s="185">
        <f>G88/F88</f>
        <v>0.6576492537313433</v>
      </c>
      <c r="I88" s="174">
        <f>SUM(I11,I30,I42,I46:I48,I69,I84)</f>
        <v>455</v>
      </c>
      <c r="J88" s="187">
        <f>I88/G88</f>
        <v>0.6453900709219859</v>
      </c>
    </row>
    <row r="89" spans="1:10" ht="11.25">
      <c r="A89" s="167" t="s">
        <v>210</v>
      </c>
      <c r="B89" s="162"/>
      <c r="C89" s="162" t="s">
        <v>231</v>
      </c>
      <c r="D89" s="224" t="s">
        <v>232</v>
      </c>
      <c r="E89" s="162"/>
      <c r="F89" s="173">
        <f>SUM(F31,F49,F70,F85)</f>
        <v>258</v>
      </c>
      <c r="G89" s="173">
        <f>SUM(G31,G49,G70,G85)</f>
        <v>128</v>
      </c>
      <c r="H89" s="186">
        <f>G89/F89</f>
        <v>0.49612403100775193</v>
      </c>
      <c r="I89" s="173">
        <f>SUM(I31,I49,I70,I85)</f>
        <v>78</v>
      </c>
      <c r="J89" s="188">
        <f>I89/G89</f>
        <v>0.609375</v>
      </c>
    </row>
    <row r="90" spans="1:10" ht="11.25">
      <c r="A90" s="167" t="s">
        <v>211</v>
      </c>
      <c r="B90" s="162" t="s">
        <v>205</v>
      </c>
      <c r="C90" s="224" t="s">
        <v>233</v>
      </c>
      <c r="D90" s="224" t="s">
        <v>234</v>
      </c>
      <c r="E90" s="162" t="s">
        <v>230</v>
      </c>
      <c r="F90" s="173">
        <f>SUM(F86,F71,F51,F42,F32,F11)</f>
        <v>1330</v>
      </c>
      <c r="G90" s="173">
        <f>SUM(G86,G71,G51,G42,G32,G11)</f>
        <v>833</v>
      </c>
      <c r="H90" s="186">
        <f>G90/F90</f>
        <v>0.6263157894736842</v>
      </c>
      <c r="I90" s="173">
        <f>SUM(I86,I71,I51,I42,I32,I11)</f>
        <v>533</v>
      </c>
      <c r="J90" s="188">
        <f>I90/G90</f>
        <v>0.6398559423769508</v>
      </c>
    </row>
    <row r="91" spans="1:10" ht="7.5" customHeight="1">
      <c r="A91" s="110"/>
      <c r="B91" s="162"/>
      <c r="C91" s="162"/>
      <c r="D91" s="162"/>
      <c r="E91" s="162"/>
      <c r="F91" s="112"/>
      <c r="G91" s="112"/>
      <c r="H91" s="175"/>
      <c r="I91" s="112"/>
      <c r="J91" s="176"/>
    </row>
    <row r="92" spans="1:10" ht="11.25">
      <c r="A92" s="168" t="s">
        <v>208</v>
      </c>
      <c r="B92" s="162" t="s">
        <v>166</v>
      </c>
      <c r="C92" s="162" t="s">
        <v>167</v>
      </c>
      <c r="D92" s="162" t="s">
        <v>168</v>
      </c>
      <c r="E92" s="162"/>
      <c r="F92" s="173">
        <v>116</v>
      </c>
      <c r="G92" s="173">
        <v>113</v>
      </c>
      <c r="H92" s="186">
        <f>G92/F92</f>
        <v>0.9741379310344828</v>
      </c>
      <c r="I92" s="173">
        <v>88</v>
      </c>
      <c r="J92" s="188">
        <f>I92/G92</f>
        <v>0.7787610619469026</v>
      </c>
    </row>
    <row r="93" spans="1:10" ht="7.5" customHeight="1">
      <c r="A93" s="110"/>
      <c r="B93" s="111"/>
      <c r="C93" s="111"/>
      <c r="D93" s="111"/>
      <c r="E93" s="111"/>
      <c r="F93" s="112"/>
      <c r="G93" s="112"/>
      <c r="H93" s="175"/>
      <c r="I93" s="112"/>
      <c r="J93" s="176"/>
    </row>
    <row r="94" spans="1:10" ht="12" thickBot="1">
      <c r="A94" s="169" t="s">
        <v>212</v>
      </c>
      <c r="B94" s="155" t="s">
        <v>237</v>
      </c>
      <c r="C94" s="227" t="s">
        <v>235</v>
      </c>
      <c r="D94" s="227" t="s">
        <v>236</v>
      </c>
      <c r="E94" s="155" t="s">
        <v>230</v>
      </c>
      <c r="F94" s="172">
        <f>F92+F90</f>
        <v>1446</v>
      </c>
      <c r="G94" s="172">
        <f>G92+G90</f>
        <v>946</v>
      </c>
      <c r="H94" s="181">
        <f>G94/F94</f>
        <v>0.6542185338865837</v>
      </c>
      <c r="I94" s="172">
        <f>I92+I90</f>
        <v>621</v>
      </c>
      <c r="J94" s="184">
        <f>I94/G94</f>
        <v>0.6564482029598309</v>
      </c>
    </row>
    <row r="95" spans="1:5" ht="10.5">
      <c r="A95" s="123"/>
      <c r="B95" s="123"/>
      <c r="C95" s="123"/>
      <c r="D95" s="123"/>
      <c r="E95" s="123"/>
    </row>
    <row r="96" spans="1:5" ht="10.5">
      <c r="A96" s="127"/>
      <c r="B96" s="123"/>
      <c r="C96" s="123"/>
      <c r="D96" s="123"/>
      <c r="E96" s="123"/>
    </row>
    <row r="97" ht="10.5">
      <c r="A97" s="123"/>
    </row>
    <row r="98" ht="10.5">
      <c r="A98" s="127"/>
    </row>
  </sheetData>
  <mergeCells count="8">
    <mergeCell ref="A5:A6"/>
    <mergeCell ref="B2:E2"/>
    <mergeCell ref="C3:D3"/>
    <mergeCell ref="A13:A14"/>
    <mergeCell ref="A34:A35"/>
    <mergeCell ref="A44:A45"/>
    <mergeCell ref="A53:A54"/>
    <mergeCell ref="A73:A74"/>
  </mergeCells>
  <printOptions/>
  <pageMargins left="0.75" right="0.75" top="1" bottom="1" header="0.5" footer="0.5"/>
  <pageSetup horizontalDpi="600" verticalDpi="600" orientation="portrait" scale="78" r:id="rId1"/>
  <headerFooter alignWithMargins="0">
    <oddHeader>&amp;CThe University of Alabama in Huntsville
Table 4.7 Scores and Success of New Graduate Students
Fall 2010</oddHeader>
    <oddFooter>&amp;L&amp;8Office of Institutional Research
&amp;D (np)
&amp;F</oddFooter>
  </headerFooter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Nathan</cp:lastModifiedBy>
  <cp:lastPrinted>2011-06-21T20:50:22Z</cp:lastPrinted>
  <dcterms:created xsi:type="dcterms:W3CDTF">1999-01-06T21:07:06Z</dcterms:created>
  <dcterms:modified xsi:type="dcterms:W3CDTF">2011-08-25T22:02:48Z</dcterms:modified>
  <cp:category/>
  <cp:version/>
  <cp:contentType/>
  <cp:contentStatus/>
</cp:coreProperties>
</file>