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Masters Enrollment" sheetId="1" r:id="rId1"/>
    <sheet name="Phd Enrollment" sheetId="2" r:id="rId2"/>
    <sheet name="Masters Degrees" sheetId="3" r:id="rId3"/>
    <sheet name="Phd Degrees" sheetId="4" r:id="rId4"/>
    <sheet name="Scores and Success 06" sheetId="5" r:id="rId5"/>
  </sheets>
  <definedNames>
    <definedName name="_xlnm.Print_Titles" localSheetId="2">'Masters Degrees'!$1:$2</definedName>
    <definedName name="_xlnm.Print_Titles" localSheetId="0">'Masters Enrollment'!$1:$2</definedName>
    <definedName name="_xlnm.Print_Titles" localSheetId="3">'Phd Degrees'!$1:$2</definedName>
    <definedName name="_xlnm.Print_Titles" localSheetId="1">'Phd Enrollment'!$1:$2</definedName>
  </definedNames>
  <calcPr fullCalcOnLoad="1"/>
</workbook>
</file>

<file path=xl/sharedStrings.xml><?xml version="1.0" encoding="utf-8"?>
<sst xmlns="http://schemas.openxmlformats.org/spreadsheetml/2006/main" count="839" uniqueCount="109">
  <si>
    <t>Program</t>
  </si>
  <si>
    <t>Year Established</t>
  </si>
  <si>
    <t>Race*</t>
  </si>
  <si>
    <t>5-year average</t>
  </si>
  <si>
    <t>M</t>
  </si>
  <si>
    <t>F</t>
  </si>
  <si>
    <t>W</t>
  </si>
  <si>
    <t>A-A</t>
  </si>
  <si>
    <t>H</t>
  </si>
  <si>
    <t>A/PI</t>
  </si>
  <si>
    <t>NA</t>
  </si>
  <si>
    <t>NRA</t>
  </si>
  <si>
    <t>Civil Engineering</t>
  </si>
  <si>
    <t>Chemical Engineering</t>
  </si>
  <si>
    <t>Computer Engineering</t>
  </si>
  <si>
    <t>Electrical Engineering</t>
  </si>
  <si>
    <t>English</t>
  </si>
  <si>
    <t>History</t>
  </si>
  <si>
    <t>Public Affairs</t>
  </si>
  <si>
    <t>Psychology</t>
  </si>
  <si>
    <t>Chemistry</t>
  </si>
  <si>
    <t>Mathematics</t>
  </si>
  <si>
    <t>Physics</t>
  </si>
  <si>
    <t>Nursing</t>
  </si>
  <si>
    <t>Mechanical Engineering</t>
  </si>
  <si>
    <t>Management</t>
  </si>
  <si>
    <t>Accounting</t>
  </si>
  <si>
    <t>Total</t>
  </si>
  <si>
    <t>Industrial/ Systems Engineering</t>
  </si>
  <si>
    <t>Operations Research</t>
  </si>
  <si>
    <t>Atmospheric Science</t>
  </si>
  <si>
    <t>Biological Sciences</t>
  </si>
  <si>
    <t>Computer Science</t>
  </si>
  <si>
    <t>Materials Science</t>
  </si>
  <si>
    <t>Optical Science and Engineering</t>
  </si>
  <si>
    <t>Applied Mathematics</t>
  </si>
  <si>
    <t>Aerospace Engineering</t>
  </si>
  <si>
    <t>Biotechnology Science &amp; Engineering</t>
  </si>
  <si>
    <t>Management Information Systems</t>
  </si>
  <si>
    <t>Department/Program</t>
  </si>
  <si>
    <t>GMAT (n)</t>
  </si>
  <si>
    <t>GRE (n)</t>
  </si>
  <si>
    <t>MAT (n)</t>
  </si>
  <si>
    <t>Admits</t>
  </si>
  <si>
    <t>% Admitted</t>
  </si>
  <si>
    <t>%Enrolled</t>
  </si>
  <si>
    <t>College of Administrative Science</t>
  </si>
  <si>
    <t>College of Engineering</t>
  </si>
  <si>
    <t>Chemical and Materials Engineering</t>
  </si>
  <si>
    <t>Civil &amp; Environmental Engineering</t>
  </si>
  <si>
    <t>Industrial &amp; Systems Engineering</t>
  </si>
  <si>
    <t>Mechanical &amp; Aerospace  Engineering</t>
  </si>
  <si>
    <t>College of Liberal Arts</t>
  </si>
  <si>
    <t>College of Nursing</t>
  </si>
  <si>
    <t>College of Science</t>
  </si>
  <si>
    <t>Interdisciplinary Studies</t>
  </si>
  <si>
    <t>Biotechnology Science and Engineering</t>
  </si>
  <si>
    <t>Optical Science &amp; Engineering</t>
  </si>
  <si>
    <t>Total/Average Degree-Seeking</t>
  </si>
  <si>
    <t>Non-Degree</t>
  </si>
  <si>
    <t>Total/Average</t>
  </si>
  <si>
    <t>Software Engineering</t>
  </si>
  <si>
    <t>Electrical  &amp; Computer Engineering &amp; Software Engineering</t>
  </si>
  <si>
    <t>5-year average**</t>
  </si>
  <si>
    <t>2002-03</t>
  </si>
  <si>
    <t>UNK</t>
  </si>
  <si>
    <t>2003-04</t>
  </si>
  <si>
    <t>2004-05</t>
  </si>
  <si>
    <t>Applicants</t>
  </si>
  <si>
    <t>Enrolled</t>
  </si>
  <si>
    <t>5-yr
Average</t>
  </si>
  <si>
    <t>640 (1)</t>
  </si>
  <si>
    <t>2005-06</t>
  </si>
  <si>
    <t>Operation Research</t>
  </si>
  <si>
    <t>548 (8)</t>
  </si>
  <si>
    <t>1800 (1)</t>
  </si>
  <si>
    <t>496 (17)</t>
  </si>
  <si>
    <t>Information Assurance Certificate</t>
  </si>
  <si>
    <t>521 (7)</t>
  </si>
  <si>
    <t>1805 (2)</t>
  </si>
  <si>
    <t>1790 (2)</t>
  </si>
  <si>
    <t>1776 (14)</t>
  </si>
  <si>
    <t>1746 (8)</t>
  </si>
  <si>
    <t>1785 (8)</t>
  </si>
  <si>
    <t>1570 (3)</t>
  </si>
  <si>
    <t>1790 (5)</t>
  </si>
  <si>
    <t>1760 (2)</t>
  </si>
  <si>
    <t>1466 (7)</t>
  </si>
  <si>
    <t>414 (4)</t>
  </si>
  <si>
    <t>1795 (17)</t>
  </si>
  <si>
    <t>1691 (7)</t>
  </si>
  <si>
    <t>1759 (15)</t>
  </si>
  <si>
    <t>1817 (3)</t>
  </si>
  <si>
    <t>1684 (9)</t>
  </si>
  <si>
    <t>1820 (2)</t>
  </si>
  <si>
    <t>1960 (1)</t>
  </si>
  <si>
    <t>393 (3)</t>
  </si>
  <si>
    <t>1515 (2)</t>
  </si>
  <si>
    <t>1420 (2)</t>
  </si>
  <si>
    <t>509 (37)</t>
  </si>
  <si>
    <t>1735 (105)</t>
  </si>
  <si>
    <t>1729 (107)</t>
  </si>
  <si>
    <t>431 (1)</t>
  </si>
  <si>
    <t>396 (3)</t>
  </si>
  <si>
    <t>426 (8)</t>
  </si>
  <si>
    <t>401 (53)</t>
  </si>
  <si>
    <t>406 (68)</t>
  </si>
  <si>
    <t>406 (71)</t>
  </si>
  <si>
    <t>2006-07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</si>
</sst>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sz val="8"/>
      <name val="Times New Roman"/>
      <family val="1"/>
    </font>
    <font>
      <sz val="8"/>
      <name val="MS Sans Serif"/>
      <family val="2"/>
    </font>
    <font>
      <b/>
      <sz val="8"/>
      <name val="MS Sans Serif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 horizontal="right"/>
    </xf>
    <xf numFmtId="9" fontId="2" fillId="0" borderId="0" xfId="2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" fontId="7" fillId="0" borderId="2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" fontId="8" fillId="0" borderId="2" xfId="0" applyNumberFormat="1" applyFont="1" applyBorder="1" applyAlignment="1">
      <alignment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7" fillId="0" borderId="9" xfId="0" applyFont="1" applyBorder="1" applyAlignment="1">
      <alignment/>
    </xf>
    <xf numFmtId="1" fontId="8" fillId="0" borderId="6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0" fontId="8" fillId="0" borderId="2" xfId="0" applyFont="1" applyBorder="1" applyAlignment="1" quotePrefix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64" fontId="7" fillId="0" borderId="6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 wrapText="1"/>
    </xf>
    <xf numFmtId="0" fontId="7" fillId="0" borderId="3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2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9" fontId="7" fillId="0" borderId="0" xfId="2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 quotePrefix="1">
      <alignment horizontal="left" vertical="top"/>
    </xf>
    <xf numFmtId="0" fontId="7" fillId="0" borderId="5" xfId="0" applyFont="1" applyBorder="1" applyAlignment="1">
      <alignment vertical="top"/>
    </xf>
    <xf numFmtId="9" fontId="7" fillId="0" borderId="5" xfId="21" applyFont="1" applyBorder="1" applyAlignment="1">
      <alignment vertical="top"/>
    </xf>
    <xf numFmtId="1" fontId="7" fillId="0" borderId="5" xfId="0" applyNumberFormat="1" applyFont="1" applyBorder="1" applyAlignment="1">
      <alignment horizontal="right" vertical="top"/>
    </xf>
    <xf numFmtId="0" fontId="7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top" wrapText="1"/>
    </xf>
    <xf numFmtId="9" fontId="7" fillId="0" borderId="11" xfId="21" applyFont="1" applyBorder="1" applyAlignment="1">
      <alignment vertical="top" wrapText="1"/>
    </xf>
    <xf numFmtId="1" fontId="7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 quotePrefix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 wrapText="1"/>
    </xf>
    <xf numFmtId="9" fontId="7" fillId="0" borderId="12" xfId="2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vertical="top" wrapText="1"/>
    </xf>
    <xf numFmtId="9" fontId="7" fillId="0" borderId="8" xfId="21" applyFont="1" applyBorder="1" applyAlignment="1">
      <alignment vertical="top" wrapText="1"/>
    </xf>
    <xf numFmtId="1" fontId="7" fillId="0" borderId="8" xfId="0" applyNumberFormat="1" applyFont="1" applyBorder="1" applyAlignment="1">
      <alignment horizontal="right" vertical="top" wrapText="1"/>
    </xf>
    <xf numFmtId="1" fontId="7" fillId="0" borderId="11" xfId="21" applyNumberFormat="1" applyFont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8" xfId="0" applyFont="1" applyBorder="1" applyAlignment="1" quotePrefix="1">
      <alignment horizontal="left" vertical="top" wrapText="1"/>
    </xf>
    <xf numFmtId="1" fontId="7" fillId="0" borderId="11" xfId="0" applyNumberFormat="1" applyFont="1" applyFill="1" applyBorder="1" applyAlignment="1">
      <alignment horizontal="right" vertical="top" wrapText="1"/>
    </xf>
    <xf numFmtId="0" fontId="8" fillId="0" borderId="8" xfId="0" applyFont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 wrapText="1"/>
    </xf>
    <xf numFmtId="164" fontId="7" fillId="0" borderId="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1" fontId="7" fillId="0" borderId="7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8" fillId="0" borderId="7" xfId="0" applyFont="1" applyBorder="1" applyAlignment="1" quotePrefix="1">
      <alignment horizontal="left"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1" fontId="8" fillId="0" borderId="4" xfId="0" applyNumberFormat="1" applyFont="1" applyBorder="1" applyAlignment="1" quotePrefix="1">
      <alignment horizontal="center" wrapText="1"/>
    </xf>
    <xf numFmtId="1" fontId="8" fillId="0" borderId="5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4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SheetLayoutView="55" workbookViewId="0" topLeftCell="A1">
      <pane ySplit="2" topLeftCell="BM3" activePane="bottomLeft" state="frozen"/>
      <selection pane="topLeft" activeCell="A1" sqref="A1"/>
      <selection pane="bottomLeft" activeCell="S171" sqref="S171"/>
    </sheetView>
  </sheetViews>
  <sheetFormatPr defaultColWidth="9.140625" defaultRowHeight="12.75"/>
  <cols>
    <col min="1" max="1" width="20.57421875" style="15" customWidth="1"/>
    <col min="2" max="2" width="10.140625" style="18" customWidth="1"/>
    <col min="3" max="3" width="5.8515625" style="1" customWidth="1"/>
    <col min="4" max="13" width="4.7109375" style="1" customWidth="1"/>
    <col min="14" max="15" width="4.7109375" style="14" customWidth="1"/>
    <col min="16" max="16384" width="9.140625" style="1" customWidth="1"/>
  </cols>
  <sheetData>
    <row r="1" spans="1:15" s="15" customFormat="1" ht="33.75" customHeight="1">
      <c r="A1" s="19" t="s">
        <v>0</v>
      </c>
      <c r="B1" s="20" t="s">
        <v>1</v>
      </c>
      <c r="C1" s="145" t="s">
        <v>2</v>
      </c>
      <c r="D1" s="152">
        <v>2002</v>
      </c>
      <c r="E1" s="153"/>
      <c r="F1" s="152">
        <v>2003</v>
      </c>
      <c r="G1" s="153"/>
      <c r="H1" s="152">
        <v>2004</v>
      </c>
      <c r="I1" s="153"/>
      <c r="J1" s="152">
        <v>2005</v>
      </c>
      <c r="K1" s="153"/>
      <c r="L1" s="152">
        <v>2006</v>
      </c>
      <c r="M1" s="153"/>
      <c r="N1" s="150" t="s">
        <v>63</v>
      </c>
      <c r="O1" s="151"/>
    </row>
    <row r="2" spans="1:15" s="15" customFormat="1" ht="11.25" customHeight="1">
      <c r="A2" s="19"/>
      <c r="B2" s="20"/>
      <c r="C2" s="37"/>
      <c r="D2" s="25" t="s">
        <v>4</v>
      </c>
      <c r="E2" s="26" t="s">
        <v>5</v>
      </c>
      <c r="F2" s="25" t="s">
        <v>4</v>
      </c>
      <c r="G2" s="26" t="s">
        <v>5</v>
      </c>
      <c r="H2" s="25" t="s">
        <v>4</v>
      </c>
      <c r="I2" s="26" t="s">
        <v>5</v>
      </c>
      <c r="J2" s="25" t="s">
        <v>4</v>
      </c>
      <c r="K2" s="26" t="s">
        <v>5</v>
      </c>
      <c r="L2" s="25" t="s">
        <v>4</v>
      </c>
      <c r="M2" s="26" t="s">
        <v>5</v>
      </c>
      <c r="N2" s="42" t="s">
        <v>4</v>
      </c>
      <c r="O2" s="28" t="s">
        <v>5</v>
      </c>
    </row>
    <row r="3" spans="1:15" ht="11.25" customHeight="1">
      <c r="A3" s="29" t="s">
        <v>26</v>
      </c>
      <c r="B3" s="20">
        <v>1997</v>
      </c>
      <c r="C3" s="33" t="s">
        <v>6</v>
      </c>
      <c r="D3" s="32">
        <v>8</v>
      </c>
      <c r="E3" s="33">
        <v>18</v>
      </c>
      <c r="F3" s="32">
        <v>12</v>
      </c>
      <c r="G3" s="33">
        <v>24</v>
      </c>
      <c r="H3" s="32">
        <v>15</v>
      </c>
      <c r="I3" s="33">
        <v>21</v>
      </c>
      <c r="J3" s="32">
        <v>19</v>
      </c>
      <c r="K3" s="33">
        <v>15</v>
      </c>
      <c r="L3" s="32">
        <v>13</v>
      </c>
      <c r="M3" s="33">
        <v>14</v>
      </c>
      <c r="N3" s="43">
        <f aca="true" t="shared" si="0" ref="N3:N9">AVERAGE(L3,J3,H3,F3,D3)</f>
        <v>13.4</v>
      </c>
      <c r="O3" s="34">
        <f aca="true" t="shared" si="1" ref="O3:O9">AVERAGE(M3,K3,I3,G3,E3)</f>
        <v>18.4</v>
      </c>
    </row>
    <row r="4" spans="1:15" ht="11.25" customHeight="1">
      <c r="A4" s="29"/>
      <c r="B4" s="20"/>
      <c r="C4" s="33" t="s">
        <v>7</v>
      </c>
      <c r="D4" s="32">
        <v>1</v>
      </c>
      <c r="E4" s="33">
        <v>1</v>
      </c>
      <c r="F4" s="32">
        <v>1</v>
      </c>
      <c r="G4" s="33">
        <v>1</v>
      </c>
      <c r="H4" s="32">
        <v>0</v>
      </c>
      <c r="I4" s="33">
        <v>2</v>
      </c>
      <c r="J4" s="32">
        <v>0</v>
      </c>
      <c r="K4" s="33">
        <v>1</v>
      </c>
      <c r="L4" s="32">
        <v>1</v>
      </c>
      <c r="M4" s="33">
        <v>0</v>
      </c>
      <c r="N4" s="43">
        <f t="shared" si="0"/>
        <v>0.6</v>
      </c>
      <c r="O4" s="34">
        <f t="shared" si="1"/>
        <v>1</v>
      </c>
    </row>
    <row r="5" spans="1:15" ht="11.25" customHeight="1">
      <c r="A5" s="29"/>
      <c r="B5" s="20"/>
      <c r="C5" s="33" t="s">
        <v>8</v>
      </c>
      <c r="D5" s="32">
        <v>0</v>
      </c>
      <c r="E5" s="33">
        <v>1</v>
      </c>
      <c r="F5" s="32">
        <v>0</v>
      </c>
      <c r="G5" s="33">
        <v>0</v>
      </c>
      <c r="H5" s="32">
        <v>0</v>
      </c>
      <c r="I5" s="33">
        <v>0</v>
      </c>
      <c r="J5" s="32">
        <v>0</v>
      </c>
      <c r="K5" s="33">
        <v>1</v>
      </c>
      <c r="L5" s="32">
        <v>0</v>
      </c>
      <c r="M5" s="33">
        <v>1</v>
      </c>
      <c r="N5" s="43">
        <f t="shared" si="0"/>
        <v>0</v>
      </c>
      <c r="O5" s="34">
        <f t="shared" si="1"/>
        <v>0.6</v>
      </c>
    </row>
    <row r="6" spans="1:15" ht="11.25" customHeight="1">
      <c r="A6" s="29"/>
      <c r="B6" s="20"/>
      <c r="C6" s="33" t="s">
        <v>9</v>
      </c>
      <c r="D6" s="32">
        <v>0</v>
      </c>
      <c r="E6" s="33">
        <v>2</v>
      </c>
      <c r="F6" s="32">
        <v>0</v>
      </c>
      <c r="G6" s="33">
        <v>2</v>
      </c>
      <c r="H6" s="32">
        <v>1</v>
      </c>
      <c r="I6" s="33">
        <v>1</v>
      </c>
      <c r="J6" s="32">
        <v>1</v>
      </c>
      <c r="K6" s="33">
        <v>2</v>
      </c>
      <c r="L6" s="32">
        <v>0</v>
      </c>
      <c r="M6" s="33">
        <v>0</v>
      </c>
      <c r="N6" s="43">
        <f t="shared" si="0"/>
        <v>0.4</v>
      </c>
      <c r="O6" s="34">
        <f t="shared" si="1"/>
        <v>1.4</v>
      </c>
    </row>
    <row r="7" spans="1:15" ht="11.25" customHeight="1">
      <c r="A7" s="29"/>
      <c r="B7" s="20"/>
      <c r="C7" s="33" t="s">
        <v>10</v>
      </c>
      <c r="D7" s="32">
        <v>1</v>
      </c>
      <c r="E7" s="33">
        <v>1</v>
      </c>
      <c r="F7" s="32">
        <v>1</v>
      </c>
      <c r="G7" s="3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43">
        <f t="shared" si="0"/>
        <v>0.4</v>
      </c>
      <c r="O7" s="34">
        <f t="shared" si="1"/>
        <v>0.2</v>
      </c>
    </row>
    <row r="8" spans="1:15" ht="11.25" customHeight="1">
      <c r="A8" s="29"/>
      <c r="B8" s="20"/>
      <c r="C8" s="33" t="s">
        <v>11</v>
      </c>
      <c r="D8" s="32">
        <v>1</v>
      </c>
      <c r="E8" s="33">
        <v>3</v>
      </c>
      <c r="F8" s="32">
        <v>0</v>
      </c>
      <c r="G8" s="33">
        <v>1</v>
      </c>
      <c r="H8" s="32">
        <v>0</v>
      </c>
      <c r="I8" s="33">
        <v>1</v>
      </c>
      <c r="J8" s="32">
        <v>0</v>
      </c>
      <c r="K8" s="33">
        <v>3</v>
      </c>
      <c r="L8" s="32">
        <v>1</v>
      </c>
      <c r="M8" s="33">
        <v>4</v>
      </c>
      <c r="N8" s="43">
        <f t="shared" si="0"/>
        <v>0.4</v>
      </c>
      <c r="O8" s="34">
        <f t="shared" si="1"/>
        <v>2.4</v>
      </c>
    </row>
    <row r="9" spans="1:15" ht="11.25" customHeight="1">
      <c r="A9" s="29"/>
      <c r="B9" s="20"/>
      <c r="C9" s="33" t="s">
        <v>65</v>
      </c>
      <c r="D9" s="32">
        <v>0</v>
      </c>
      <c r="E9" s="33">
        <v>0</v>
      </c>
      <c r="F9" s="32"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43">
        <f t="shared" si="0"/>
        <v>0</v>
      </c>
      <c r="O9" s="34">
        <f t="shared" si="1"/>
        <v>0</v>
      </c>
    </row>
    <row r="10" spans="1:15" ht="11.25" customHeight="1">
      <c r="A10" s="19"/>
      <c r="B10" s="20"/>
      <c r="C10" s="37" t="s">
        <v>27</v>
      </c>
      <c r="D10" s="36">
        <f aca="true" t="shared" si="2" ref="D10:M10">SUM(D3:D9)</f>
        <v>11</v>
      </c>
      <c r="E10" s="37">
        <f t="shared" si="2"/>
        <v>26</v>
      </c>
      <c r="F10" s="36">
        <f t="shared" si="2"/>
        <v>14</v>
      </c>
      <c r="G10" s="37">
        <f t="shared" si="2"/>
        <v>28</v>
      </c>
      <c r="H10" s="36">
        <f t="shared" si="2"/>
        <v>16</v>
      </c>
      <c r="I10" s="37">
        <f t="shared" si="2"/>
        <v>25</v>
      </c>
      <c r="J10" s="36">
        <f t="shared" si="2"/>
        <v>20</v>
      </c>
      <c r="K10" s="37">
        <f t="shared" si="2"/>
        <v>22</v>
      </c>
      <c r="L10" s="36">
        <f t="shared" si="2"/>
        <v>15</v>
      </c>
      <c r="M10" s="37">
        <f t="shared" si="2"/>
        <v>19</v>
      </c>
      <c r="N10" s="44">
        <f>(H10+J10+L10+D10+F10)/5</f>
        <v>15.2</v>
      </c>
      <c r="O10" s="38">
        <f>(I10+K10+M10+E10+G10)/5</f>
        <v>24</v>
      </c>
    </row>
    <row r="11" spans="1:15" ht="11.25" customHeight="1">
      <c r="A11" s="19"/>
      <c r="B11" s="20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43"/>
      <c r="O11" s="34"/>
    </row>
    <row r="12" spans="1:15" ht="11.25" customHeight="1">
      <c r="A12" s="29" t="s">
        <v>25</v>
      </c>
      <c r="B12" s="20">
        <v>1970</v>
      </c>
      <c r="C12" s="33" t="s">
        <v>6</v>
      </c>
      <c r="D12" s="32">
        <v>63</v>
      </c>
      <c r="E12" s="33">
        <v>27</v>
      </c>
      <c r="F12" s="32">
        <v>48</v>
      </c>
      <c r="G12" s="33">
        <v>24</v>
      </c>
      <c r="H12" s="32">
        <v>46</v>
      </c>
      <c r="I12" s="33">
        <v>27</v>
      </c>
      <c r="J12" s="32">
        <v>44</v>
      </c>
      <c r="K12" s="33">
        <v>31</v>
      </c>
      <c r="L12" s="32">
        <v>31</v>
      </c>
      <c r="M12" s="33">
        <v>25</v>
      </c>
      <c r="N12" s="43">
        <f aca="true" t="shared" si="3" ref="N12:N18">AVERAGE(L12,J12,H12,F12,D12)</f>
        <v>46.4</v>
      </c>
      <c r="O12" s="34">
        <f aca="true" t="shared" si="4" ref="O12:O18">AVERAGE(M12,K12,I12,G12,E12)</f>
        <v>26.8</v>
      </c>
    </row>
    <row r="13" spans="1:15" ht="11.25" customHeight="1">
      <c r="A13" s="29"/>
      <c r="B13" s="20"/>
      <c r="C13" s="33" t="s">
        <v>7</v>
      </c>
      <c r="D13" s="32">
        <v>2</v>
      </c>
      <c r="E13" s="33">
        <v>3</v>
      </c>
      <c r="F13" s="32">
        <v>1</v>
      </c>
      <c r="G13" s="33">
        <v>2</v>
      </c>
      <c r="H13" s="32">
        <v>0</v>
      </c>
      <c r="I13" s="33">
        <v>4</v>
      </c>
      <c r="J13" s="32">
        <v>0</v>
      </c>
      <c r="K13" s="33">
        <v>4</v>
      </c>
      <c r="L13" s="32">
        <v>0</v>
      </c>
      <c r="M13" s="33">
        <v>3</v>
      </c>
      <c r="N13" s="43">
        <f t="shared" si="3"/>
        <v>0.6</v>
      </c>
      <c r="O13" s="34">
        <f t="shared" si="4"/>
        <v>3.2</v>
      </c>
    </row>
    <row r="14" spans="1:15" ht="11.25" customHeight="1">
      <c r="A14" s="29"/>
      <c r="B14" s="20"/>
      <c r="C14" s="33" t="s">
        <v>8</v>
      </c>
      <c r="D14" s="32">
        <v>1</v>
      </c>
      <c r="E14" s="33">
        <v>0</v>
      </c>
      <c r="F14" s="32">
        <v>2</v>
      </c>
      <c r="G14" s="33">
        <v>0</v>
      </c>
      <c r="H14" s="32">
        <v>2</v>
      </c>
      <c r="I14" s="33">
        <v>1</v>
      </c>
      <c r="J14" s="32">
        <v>2</v>
      </c>
      <c r="K14" s="33">
        <v>1</v>
      </c>
      <c r="L14" s="32">
        <v>1</v>
      </c>
      <c r="M14" s="33">
        <v>1</v>
      </c>
      <c r="N14" s="43">
        <f t="shared" si="3"/>
        <v>1.6</v>
      </c>
      <c r="O14" s="34">
        <f t="shared" si="4"/>
        <v>0.6</v>
      </c>
    </row>
    <row r="15" spans="1:15" ht="11.25" customHeight="1">
      <c r="A15" s="29"/>
      <c r="B15" s="20"/>
      <c r="C15" s="33" t="s">
        <v>9</v>
      </c>
      <c r="D15" s="32">
        <v>5</v>
      </c>
      <c r="E15" s="33">
        <v>3</v>
      </c>
      <c r="F15" s="32">
        <v>6</v>
      </c>
      <c r="G15" s="33">
        <v>3</v>
      </c>
      <c r="H15" s="32">
        <v>3</v>
      </c>
      <c r="I15" s="33">
        <v>1</v>
      </c>
      <c r="J15" s="32">
        <v>3</v>
      </c>
      <c r="K15" s="33">
        <v>1</v>
      </c>
      <c r="L15" s="32">
        <v>3</v>
      </c>
      <c r="M15" s="33">
        <v>1</v>
      </c>
      <c r="N15" s="43">
        <f t="shared" si="3"/>
        <v>4</v>
      </c>
      <c r="O15" s="34">
        <f t="shared" si="4"/>
        <v>1.8</v>
      </c>
    </row>
    <row r="16" spans="1:15" ht="11.25" customHeight="1">
      <c r="A16" s="29"/>
      <c r="B16" s="20"/>
      <c r="C16" s="33" t="s">
        <v>10</v>
      </c>
      <c r="D16" s="32">
        <v>0</v>
      </c>
      <c r="E16" s="33">
        <v>1</v>
      </c>
      <c r="F16" s="32">
        <v>0</v>
      </c>
      <c r="G16" s="33">
        <v>2</v>
      </c>
      <c r="H16" s="32">
        <v>0</v>
      </c>
      <c r="I16" s="33">
        <v>1</v>
      </c>
      <c r="J16" s="32">
        <v>0</v>
      </c>
      <c r="K16" s="33">
        <v>0</v>
      </c>
      <c r="L16" s="32">
        <v>1</v>
      </c>
      <c r="M16" s="33">
        <v>1</v>
      </c>
      <c r="N16" s="43">
        <f t="shared" si="3"/>
        <v>0.2</v>
      </c>
      <c r="O16" s="34">
        <f t="shared" si="4"/>
        <v>1</v>
      </c>
    </row>
    <row r="17" spans="1:15" ht="11.25" customHeight="1">
      <c r="A17" s="29"/>
      <c r="B17" s="20"/>
      <c r="C17" s="33" t="s">
        <v>11</v>
      </c>
      <c r="D17" s="32">
        <v>8</v>
      </c>
      <c r="E17" s="33">
        <v>5</v>
      </c>
      <c r="F17" s="32">
        <v>5</v>
      </c>
      <c r="G17" s="33">
        <v>4</v>
      </c>
      <c r="H17" s="32">
        <v>4</v>
      </c>
      <c r="I17" s="33">
        <v>5</v>
      </c>
      <c r="J17" s="32">
        <v>3</v>
      </c>
      <c r="K17" s="33">
        <v>4</v>
      </c>
      <c r="L17" s="32">
        <v>1</v>
      </c>
      <c r="M17" s="33">
        <v>3</v>
      </c>
      <c r="N17" s="43">
        <f t="shared" si="3"/>
        <v>4.2</v>
      </c>
      <c r="O17" s="34">
        <f t="shared" si="4"/>
        <v>4.2</v>
      </c>
    </row>
    <row r="18" spans="1:15" ht="11.25" customHeight="1">
      <c r="A18" s="29"/>
      <c r="B18" s="20"/>
      <c r="C18" s="33" t="s">
        <v>65</v>
      </c>
      <c r="D18" s="32">
        <v>0</v>
      </c>
      <c r="E18" s="33">
        <v>0</v>
      </c>
      <c r="F18" s="32">
        <v>1</v>
      </c>
      <c r="G18" s="33">
        <v>2</v>
      </c>
      <c r="H18" s="32">
        <v>1</v>
      </c>
      <c r="I18" s="33">
        <v>0</v>
      </c>
      <c r="J18" s="32">
        <v>1</v>
      </c>
      <c r="K18" s="33">
        <v>0</v>
      </c>
      <c r="L18" s="32">
        <v>1</v>
      </c>
      <c r="M18" s="33">
        <v>0</v>
      </c>
      <c r="N18" s="43">
        <f t="shared" si="3"/>
        <v>0.8</v>
      </c>
      <c r="O18" s="34">
        <f t="shared" si="4"/>
        <v>0.4</v>
      </c>
    </row>
    <row r="19" spans="1:15" ht="11.25" customHeight="1">
      <c r="A19" s="29"/>
      <c r="B19" s="20"/>
      <c r="C19" s="37" t="s">
        <v>27</v>
      </c>
      <c r="D19" s="36">
        <f aca="true" t="shared" si="5" ref="D19:M19">SUM(D12:D18)</f>
        <v>79</v>
      </c>
      <c r="E19" s="37">
        <f t="shared" si="5"/>
        <v>39</v>
      </c>
      <c r="F19" s="36">
        <f t="shared" si="5"/>
        <v>63</v>
      </c>
      <c r="G19" s="37">
        <f t="shared" si="5"/>
        <v>37</v>
      </c>
      <c r="H19" s="36">
        <f t="shared" si="5"/>
        <v>56</v>
      </c>
      <c r="I19" s="37">
        <f t="shared" si="5"/>
        <v>39</v>
      </c>
      <c r="J19" s="36">
        <f t="shared" si="5"/>
        <v>53</v>
      </c>
      <c r="K19" s="37">
        <f t="shared" si="5"/>
        <v>41</v>
      </c>
      <c r="L19" s="36">
        <f t="shared" si="5"/>
        <v>38</v>
      </c>
      <c r="M19" s="37">
        <f t="shared" si="5"/>
        <v>34</v>
      </c>
      <c r="N19" s="44">
        <f>(H19+J19+L19+D19+F19)/5</f>
        <v>57.8</v>
      </c>
      <c r="O19" s="38">
        <f>(I19+K19+M19+E19+G19)/5</f>
        <v>38</v>
      </c>
    </row>
    <row r="20" spans="1:15" ht="11.25" customHeight="1">
      <c r="A20" s="29"/>
      <c r="B20" s="20"/>
      <c r="C20" s="33"/>
      <c r="D20" s="32"/>
      <c r="E20" s="33"/>
      <c r="F20" s="32"/>
      <c r="G20" s="33"/>
      <c r="H20" s="32"/>
      <c r="I20" s="33"/>
      <c r="J20" s="32"/>
      <c r="K20" s="33"/>
      <c r="L20" s="32"/>
      <c r="M20" s="33"/>
      <c r="N20" s="43"/>
      <c r="O20" s="34"/>
    </row>
    <row r="21" spans="1:15" ht="22.5">
      <c r="A21" s="45" t="s">
        <v>38</v>
      </c>
      <c r="B21" s="20">
        <v>2001</v>
      </c>
      <c r="C21" s="33" t="s">
        <v>6</v>
      </c>
      <c r="D21" s="32">
        <v>24</v>
      </c>
      <c r="E21" s="33">
        <v>11</v>
      </c>
      <c r="F21" s="32">
        <v>21</v>
      </c>
      <c r="G21" s="33">
        <v>13</v>
      </c>
      <c r="H21" s="32">
        <v>19</v>
      </c>
      <c r="I21" s="33">
        <v>7</v>
      </c>
      <c r="J21" s="32">
        <v>15</v>
      </c>
      <c r="K21" s="33">
        <v>13</v>
      </c>
      <c r="L21" s="32">
        <v>18</v>
      </c>
      <c r="M21" s="33">
        <v>6</v>
      </c>
      <c r="N21" s="43">
        <f aca="true" t="shared" si="6" ref="N21:N26">AVERAGE(L21,J21,H21,F21,D21)</f>
        <v>19.4</v>
      </c>
      <c r="O21" s="34">
        <f aca="true" t="shared" si="7" ref="O21:O26">AVERAGE(M21,K21,I21,G21,E21)</f>
        <v>10</v>
      </c>
    </row>
    <row r="22" spans="1:15" ht="11.25" customHeight="1">
      <c r="A22" s="29"/>
      <c r="B22" s="20"/>
      <c r="C22" s="33" t="s">
        <v>7</v>
      </c>
      <c r="D22" s="32">
        <v>2</v>
      </c>
      <c r="E22" s="33">
        <v>5</v>
      </c>
      <c r="F22" s="32">
        <v>2</v>
      </c>
      <c r="G22" s="33">
        <v>6</v>
      </c>
      <c r="H22" s="32">
        <v>2</v>
      </c>
      <c r="I22" s="33">
        <v>3</v>
      </c>
      <c r="J22" s="32">
        <v>3</v>
      </c>
      <c r="K22" s="33">
        <v>5</v>
      </c>
      <c r="L22" s="32">
        <v>3</v>
      </c>
      <c r="M22" s="33">
        <v>5</v>
      </c>
      <c r="N22" s="43">
        <f t="shared" si="6"/>
        <v>2.4</v>
      </c>
      <c r="O22" s="34">
        <f t="shared" si="7"/>
        <v>4.8</v>
      </c>
    </row>
    <row r="23" spans="1:15" ht="11.25" customHeight="1">
      <c r="A23" s="29"/>
      <c r="B23" s="20"/>
      <c r="C23" s="33" t="s">
        <v>8</v>
      </c>
      <c r="D23" s="32">
        <v>0</v>
      </c>
      <c r="E23" s="33">
        <v>0</v>
      </c>
      <c r="F23" s="32">
        <v>0</v>
      </c>
      <c r="G23" s="33">
        <v>0</v>
      </c>
      <c r="H23" s="32">
        <v>0</v>
      </c>
      <c r="I23" s="33">
        <v>0</v>
      </c>
      <c r="J23" s="32">
        <v>0</v>
      </c>
      <c r="K23" s="33">
        <v>0</v>
      </c>
      <c r="L23" s="32">
        <v>0</v>
      </c>
      <c r="M23" s="33">
        <v>0</v>
      </c>
      <c r="N23" s="43">
        <f t="shared" si="6"/>
        <v>0</v>
      </c>
      <c r="O23" s="34">
        <f t="shared" si="7"/>
        <v>0</v>
      </c>
    </row>
    <row r="24" spans="1:15" ht="11.25" customHeight="1">
      <c r="A24" s="29"/>
      <c r="B24" s="20"/>
      <c r="C24" s="33" t="s">
        <v>9</v>
      </c>
      <c r="D24" s="32">
        <v>4</v>
      </c>
      <c r="E24" s="33">
        <v>0</v>
      </c>
      <c r="F24" s="32">
        <v>2</v>
      </c>
      <c r="G24" s="33">
        <v>0</v>
      </c>
      <c r="H24" s="32">
        <v>2</v>
      </c>
      <c r="I24" s="33">
        <v>0</v>
      </c>
      <c r="J24" s="32">
        <v>0</v>
      </c>
      <c r="K24" s="33">
        <v>0</v>
      </c>
      <c r="L24" s="32">
        <v>0</v>
      </c>
      <c r="M24" s="33">
        <v>0</v>
      </c>
      <c r="N24" s="43">
        <f t="shared" si="6"/>
        <v>1.6</v>
      </c>
      <c r="O24" s="34">
        <f t="shared" si="7"/>
        <v>0</v>
      </c>
    </row>
    <row r="25" spans="1:15" ht="11.25" customHeight="1">
      <c r="A25" s="29"/>
      <c r="B25" s="20"/>
      <c r="C25" s="33" t="s">
        <v>10</v>
      </c>
      <c r="D25" s="32">
        <v>1</v>
      </c>
      <c r="E25" s="33">
        <v>0</v>
      </c>
      <c r="F25" s="32">
        <v>0</v>
      </c>
      <c r="G25" s="33">
        <v>0</v>
      </c>
      <c r="H25" s="32">
        <v>0</v>
      </c>
      <c r="I25" s="33">
        <v>0</v>
      </c>
      <c r="J25" s="32">
        <v>1</v>
      </c>
      <c r="K25" s="33">
        <v>0</v>
      </c>
      <c r="L25" s="32">
        <v>1</v>
      </c>
      <c r="M25" s="33">
        <v>0</v>
      </c>
      <c r="N25" s="43">
        <f t="shared" si="6"/>
        <v>0.6</v>
      </c>
      <c r="O25" s="34">
        <f t="shared" si="7"/>
        <v>0</v>
      </c>
    </row>
    <row r="26" spans="1:15" ht="11.25" customHeight="1">
      <c r="A26" s="29"/>
      <c r="B26" s="20"/>
      <c r="C26" s="33" t="s">
        <v>11</v>
      </c>
      <c r="D26" s="32">
        <v>4</v>
      </c>
      <c r="E26" s="33">
        <v>1</v>
      </c>
      <c r="F26" s="32">
        <v>4</v>
      </c>
      <c r="G26" s="33">
        <v>4</v>
      </c>
      <c r="H26" s="32">
        <v>1</v>
      </c>
      <c r="I26" s="33">
        <v>4</v>
      </c>
      <c r="J26" s="32">
        <v>1</v>
      </c>
      <c r="K26" s="33">
        <v>2</v>
      </c>
      <c r="L26" s="32">
        <v>1</v>
      </c>
      <c r="M26" s="33">
        <v>1</v>
      </c>
      <c r="N26" s="43">
        <f t="shared" si="6"/>
        <v>2.2</v>
      </c>
      <c r="O26" s="34">
        <f t="shared" si="7"/>
        <v>2.4</v>
      </c>
    </row>
    <row r="27" spans="1:15" ht="11.25" customHeight="1">
      <c r="A27" s="29"/>
      <c r="B27" s="20"/>
      <c r="C27" s="33" t="s">
        <v>65</v>
      </c>
      <c r="D27" s="32">
        <v>0</v>
      </c>
      <c r="E27" s="33">
        <v>0</v>
      </c>
      <c r="F27" s="32">
        <v>0</v>
      </c>
      <c r="G27" s="33">
        <v>0</v>
      </c>
      <c r="H27" s="32">
        <v>0</v>
      </c>
      <c r="I27" s="33">
        <v>0</v>
      </c>
      <c r="J27" s="32">
        <v>0</v>
      </c>
      <c r="K27" s="33">
        <v>0</v>
      </c>
      <c r="L27" s="32">
        <v>0</v>
      </c>
      <c r="M27" s="33">
        <v>0</v>
      </c>
      <c r="N27" s="43">
        <f>AVERAGE(L27,J27,H27,F27,D27)</f>
        <v>0</v>
      </c>
      <c r="O27" s="34">
        <f>AVERAGE(M27,K27,I27,G27,E27)</f>
        <v>0</v>
      </c>
    </row>
    <row r="28" spans="1:15" ht="11.25" customHeight="1">
      <c r="A28" s="29"/>
      <c r="B28" s="20"/>
      <c r="C28" s="37" t="s">
        <v>27</v>
      </c>
      <c r="D28" s="36">
        <f aca="true" t="shared" si="8" ref="D28:M28">SUM(D21:D27)</f>
        <v>35</v>
      </c>
      <c r="E28" s="37">
        <f t="shared" si="8"/>
        <v>17</v>
      </c>
      <c r="F28" s="36">
        <f t="shared" si="8"/>
        <v>29</v>
      </c>
      <c r="G28" s="37">
        <f t="shared" si="8"/>
        <v>23</v>
      </c>
      <c r="H28" s="36">
        <f t="shared" si="8"/>
        <v>24</v>
      </c>
      <c r="I28" s="37">
        <f t="shared" si="8"/>
        <v>14</v>
      </c>
      <c r="J28" s="36">
        <f t="shared" si="8"/>
        <v>20</v>
      </c>
      <c r="K28" s="37">
        <f t="shared" si="8"/>
        <v>20</v>
      </c>
      <c r="L28" s="36">
        <f t="shared" si="8"/>
        <v>23</v>
      </c>
      <c r="M28" s="37">
        <f t="shared" si="8"/>
        <v>12</v>
      </c>
      <c r="N28" s="44">
        <f aca="true" t="shared" si="9" ref="N28:N36">AVERAGE(L28,J28,H28,F28,D28)</f>
        <v>26.2</v>
      </c>
      <c r="O28" s="38">
        <f aca="true" t="shared" si="10" ref="O28:O36">AVERAGE(M28,K28,I28,G28,E28)</f>
        <v>17.2</v>
      </c>
    </row>
    <row r="29" spans="1:15" ht="11.25" customHeight="1">
      <c r="A29" s="29"/>
      <c r="B29" s="20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44"/>
      <c r="O29" s="38"/>
    </row>
    <row r="30" spans="1:15" ht="11.25">
      <c r="A30" s="29" t="s">
        <v>36</v>
      </c>
      <c r="B30" s="20"/>
      <c r="C30" s="33" t="s">
        <v>6</v>
      </c>
      <c r="D30" s="32">
        <v>16</v>
      </c>
      <c r="E30" s="33">
        <v>7</v>
      </c>
      <c r="F30" s="32">
        <v>18</v>
      </c>
      <c r="G30" s="33">
        <v>12</v>
      </c>
      <c r="H30" s="32">
        <v>44</v>
      </c>
      <c r="I30" s="33">
        <v>13</v>
      </c>
      <c r="J30" s="32">
        <v>46</v>
      </c>
      <c r="K30" s="33">
        <v>9</v>
      </c>
      <c r="L30" s="32">
        <v>50</v>
      </c>
      <c r="M30" s="33">
        <v>8</v>
      </c>
      <c r="N30" s="43">
        <f t="shared" si="9"/>
        <v>34.8</v>
      </c>
      <c r="O30" s="34">
        <f t="shared" si="10"/>
        <v>9.8</v>
      </c>
    </row>
    <row r="31" spans="1:15" ht="11.25" customHeight="1">
      <c r="A31" s="29"/>
      <c r="B31" s="20"/>
      <c r="C31" s="33" t="s">
        <v>7</v>
      </c>
      <c r="D31" s="32">
        <v>0</v>
      </c>
      <c r="E31" s="33">
        <v>0</v>
      </c>
      <c r="F31" s="32">
        <v>0</v>
      </c>
      <c r="G31" s="33">
        <v>0</v>
      </c>
      <c r="H31" s="32">
        <v>1</v>
      </c>
      <c r="I31" s="33">
        <v>0</v>
      </c>
      <c r="J31" s="32">
        <v>3</v>
      </c>
      <c r="K31" s="33">
        <v>0</v>
      </c>
      <c r="L31" s="32">
        <v>3</v>
      </c>
      <c r="M31" s="33">
        <v>1</v>
      </c>
      <c r="N31" s="43">
        <f t="shared" si="9"/>
        <v>1.4</v>
      </c>
      <c r="O31" s="34">
        <f t="shared" si="10"/>
        <v>0.2</v>
      </c>
    </row>
    <row r="32" spans="1:15" ht="11.25" customHeight="1">
      <c r="A32" s="29"/>
      <c r="B32" s="20"/>
      <c r="C32" s="33" t="s">
        <v>8</v>
      </c>
      <c r="D32" s="32">
        <v>0</v>
      </c>
      <c r="E32" s="33">
        <v>1</v>
      </c>
      <c r="F32" s="32">
        <v>0</v>
      </c>
      <c r="G32" s="33">
        <v>1</v>
      </c>
      <c r="H32" s="32">
        <v>1</v>
      </c>
      <c r="I32" s="33">
        <v>1</v>
      </c>
      <c r="J32" s="32">
        <v>1</v>
      </c>
      <c r="K32" s="33">
        <v>0</v>
      </c>
      <c r="L32" s="32">
        <v>0</v>
      </c>
      <c r="M32" s="33">
        <v>0</v>
      </c>
      <c r="N32" s="43">
        <f t="shared" si="9"/>
        <v>0.4</v>
      </c>
      <c r="O32" s="34">
        <f t="shared" si="10"/>
        <v>0.6</v>
      </c>
    </row>
    <row r="33" spans="1:15" ht="11.25" customHeight="1">
      <c r="A33" s="29"/>
      <c r="B33" s="20"/>
      <c r="C33" s="33" t="s">
        <v>9</v>
      </c>
      <c r="D33" s="32">
        <v>0</v>
      </c>
      <c r="E33" s="33">
        <v>0</v>
      </c>
      <c r="F33" s="32">
        <v>0</v>
      </c>
      <c r="G33" s="33">
        <v>0</v>
      </c>
      <c r="H33" s="32">
        <v>0</v>
      </c>
      <c r="I33" s="33">
        <v>0</v>
      </c>
      <c r="J33" s="32">
        <v>1</v>
      </c>
      <c r="K33" s="33">
        <v>0</v>
      </c>
      <c r="L33" s="32">
        <v>3</v>
      </c>
      <c r="M33" s="33">
        <v>0</v>
      </c>
      <c r="N33" s="43">
        <f t="shared" si="9"/>
        <v>0.8</v>
      </c>
      <c r="O33" s="34">
        <f t="shared" si="10"/>
        <v>0</v>
      </c>
    </row>
    <row r="34" spans="1:15" ht="11.25" customHeight="1">
      <c r="A34" s="29"/>
      <c r="B34" s="20"/>
      <c r="C34" s="33" t="s">
        <v>10</v>
      </c>
      <c r="D34" s="32">
        <v>0</v>
      </c>
      <c r="E34" s="33">
        <v>0</v>
      </c>
      <c r="F34" s="32">
        <v>0</v>
      </c>
      <c r="G34" s="33">
        <v>0</v>
      </c>
      <c r="H34" s="32">
        <v>0</v>
      </c>
      <c r="I34" s="33">
        <v>0</v>
      </c>
      <c r="J34" s="32">
        <v>0</v>
      </c>
      <c r="K34" s="33">
        <v>0</v>
      </c>
      <c r="L34" s="32">
        <v>0</v>
      </c>
      <c r="M34" s="33">
        <v>0</v>
      </c>
      <c r="N34" s="43">
        <f t="shared" si="9"/>
        <v>0</v>
      </c>
      <c r="O34" s="34">
        <f t="shared" si="10"/>
        <v>0</v>
      </c>
    </row>
    <row r="35" spans="1:15" ht="11.25" customHeight="1">
      <c r="A35" s="29"/>
      <c r="B35" s="20"/>
      <c r="C35" s="33" t="s">
        <v>11</v>
      </c>
      <c r="D35" s="32">
        <v>3</v>
      </c>
      <c r="E35" s="33">
        <v>1</v>
      </c>
      <c r="F35" s="32">
        <v>3</v>
      </c>
      <c r="G35" s="33">
        <v>1</v>
      </c>
      <c r="H35" s="32">
        <v>8</v>
      </c>
      <c r="I35" s="33">
        <v>2</v>
      </c>
      <c r="J35" s="32">
        <v>6</v>
      </c>
      <c r="K35" s="33">
        <v>2</v>
      </c>
      <c r="L35" s="32">
        <v>3</v>
      </c>
      <c r="M35" s="33">
        <v>0</v>
      </c>
      <c r="N35" s="43">
        <f t="shared" si="9"/>
        <v>4.6</v>
      </c>
      <c r="O35" s="34">
        <f t="shared" si="10"/>
        <v>1.2</v>
      </c>
    </row>
    <row r="36" spans="1:15" ht="11.25" customHeight="1">
      <c r="A36" s="29"/>
      <c r="B36" s="20"/>
      <c r="C36" s="33" t="s">
        <v>65</v>
      </c>
      <c r="D36" s="32">
        <v>0</v>
      </c>
      <c r="E36" s="33">
        <v>0</v>
      </c>
      <c r="F36" s="32">
        <v>0</v>
      </c>
      <c r="G36" s="33">
        <v>0</v>
      </c>
      <c r="H36" s="32">
        <v>0</v>
      </c>
      <c r="I36" s="33">
        <v>0</v>
      </c>
      <c r="J36" s="32">
        <v>0</v>
      </c>
      <c r="K36" s="33">
        <v>0</v>
      </c>
      <c r="L36" s="32">
        <v>1</v>
      </c>
      <c r="M36" s="33">
        <v>0</v>
      </c>
      <c r="N36" s="43">
        <f t="shared" si="9"/>
        <v>0.2</v>
      </c>
      <c r="O36" s="34">
        <f t="shared" si="10"/>
        <v>0</v>
      </c>
    </row>
    <row r="37" spans="1:15" ht="11.25" customHeight="1">
      <c r="A37" s="29"/>
      <c r="B37" s="20"/>
      <c r="C37" s="37" t="s">
        <v>27</v>
      </c>
      <c r="D37" s="36">
        <f aca="true" t="shared" si="11" ref="D37:M37">SUM(D30:D36)</f>
        <v>19</v>
      </c>
      <c r="E37" s="37">
        <f t="shared" si="11"/>
        <v>9</v>
      </c>
      <c r="F37" s="36">
        <f t="shared" si="11"/>
        <v>21</v>
      </c>
      <c r="G37" s="37">
        <f t="shared" si="11"/>
        <v>14</v>
      </c>
      <c r="H37" s="36">
        <f t="shared" si="11"/>
        <v>54</v>
      </c>
      <c r="I37" s="37">
        <f t="shared" si="11"/>
        <v>16</v>
      </c>
      <c r="J37" s="36">
        <f t="shared" si="11"/>
        <v>57</v>
      </c>
      <c r="K37" s="37">
        <f t="shared" si="11"/>
        <v>11</v>
      </c>
      <c r="L37" s="36">
        <f t="shared" si="11"/>
        <v>60</v>
      </c>
      <c r="M37" s="37">
        <f t="shared" si="11"/>
        <v>9</v>
      </c>
      <c r="N37" s="44">
        <f>(H37+J37+L37+D37+F37)/5</f>
        <v>42.2</v>
      </c>
      <c r="O37" s="38">
        <f>(I37+K37+M37+E37+G37)/5</f>
        <v>11.8</v>
      </c>
    </row>
    <row r="38" spans="1:15" ht="11.25" customHeight="1">
      <c r="A38" s="29"/>
      <c r="B38" s="20"/>
      <c r="C38" s="33"/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43"/>
      <c r="O38" s="34"/>
    </row>
    <row r="39" spans="1:15" ht="11.25">
      <c r="A39" s="29" t="s">
        <v>12</v>
      </c>
      <c r="B39" s="20">
        <v>1963</v>
      </c>
      <c r="C39" s="33" t="s">
        <v>6</v>
      </c>
      <c r="D39" s="32">
        <v>6</v>
      </c>
      <c r="E39" s="33">
        <v>1</v>
      </c>
      <c r="F39" s="32">
        <v>6</v>
      </c>
      <c r="G39" s="33">
        <v>1</v>
      </c>
      <c r="H39" s="32">
        <f>3+2</f>
        <v>5</v>
      </c>
      <c r="I39" s="33">
        <v>2</v>
      </c>
      <c r="J39" s="32">
        <v>4</v>
      </c>
      <c r="K39" s="33">
        <v>1</v>
      </c>
      <c r="L39" s="32">
        <v>4</v>
      </c>
      <c r="M39" s="33">
        <v>1</v>
      </c>
      <c r="N39" s="43">
        <f aca="true" t="shared" si="12" ref="N39:N45">AVERAGE(L39,J39,H39,F39,D39)</f>
        <v>5</v>
      </c>
      <c r="O39" s="34">
        <f aca="true" t="shared" si="13" ref="O39:O45">AVERAGE(M39,K39,I39,G39,E39)</f>
        <v>1.2</v>
      </c>
    </row>
    <row r="40" spans="1:15" ht="11.25" customHeight="1">
      <c r="A40" s="29"/>
      <c r="B40" s="20"/>
      <c r="C40" s="33" t="s">
        <v>7</v>
      </c>
      <c r="D40" s="32">
        <v>0</v>
      </c>
      <c r="E40" s="33">
        <v>0</v>
      </c>
      <c r="F40" s="32">
        <v>0</v>
      </c>
      <c r="G40" s="33">
        <v>2</v>
      </c>
      <c r="H40" s="32">
        <v>0</v>
      </c>
      <c r="I40" s="33">
        <v>0</v>
      </c>
      <c r="J40" s="32">
        <v>0</v>
      </c>
      <c r="K40" s="33">
        <v>0</v>
      </c>
      <c r="L40" s="32">
        <v>0</v>
      </c>
      <c r="M40" s="33">
        <v>0</v>
      </c>
      <c r="N40" s="43">
        <f t="shared" si="12"/>
        <v>0</v>
      </c>
      <c r="O40" s="34">
        <f t="shared" si="13"/>
        <v>0.4</v>
      </c>
    </row>
    <row r="41" spans="1:15" ht="11.25" customHeight="1">
      <c r="A41" s="29"/>
      <c r="B41" s="20"/>
      <c r="C41" s="33" t="s">
        <v>8</v>
      </c>
      <c r="D41" s="32">
        <v>0</v>
      </c>
      <c r="E41" s="33">
        <v>0</v>
      </c>
      <c r="F41" s="32">
        <v>0</v>
      </c>
      <c r="G41" s="33">
        <v>0</v>
      </c>
      <c r="H41" s="32">
        <v>0</v>
      </c>
      <c r="I41" s="33">
        <v>0</v>
      </c>
      <c r="J41" s="32">
        <v>0</v>
      </c>
      <c r="K41" s="33">
        <v>0</v>
      </c>
      <c r="L41" s="32">
        <v>0</v>
      </c>
      <c r="M41" s="33">
        <v>0</v>
      </c>
      <c r="N41" s="43">
        <f t="shared" si="12"/>
        <v>0</v>
      </c>
      <c r="O41" s="34">
        <f t="shared" si="13"/>
        <v>0</v>
      </c>
    </row>
    <row r="42" spans="1:15" ht="11.25" customHeight="1">
      <c r="A42" s="29"/>
      <c r="B42" s="20"/>
      <c r="C42" s="33" t="s">
        <v>9</v>
      </c>
      <c r="D42" s="32">
        <v>0</v>
      </c>
      <c r="E42" s="33">
        <v>0</v>
      </c>
      <c r="F42" s="32">
        <v>0</v>
      </c>
      <c r="G42" s="33">
        <v>0</v>
      </c>
      <c r="H42" s="32">
        <v>0</v>
      </c>
      <c r="I42" s="33">
        <v>0</v>
      </c>
      <c r="J42" s="32">
        <v>0</v>
      </c>
      <c r="K42" s="33">
        <v>0</v>
      </c>
      <c r="L42" s="32">
        <v>0</v>
      </c>
      <c r="M42" s="33">
        <v>0</v>
      </c>
      <c r="N42" s="43">
        <f t="shared" si="12"/>
        <v>0</v>
      </c>
      <c r="O42" s="34">
        <f t="shared" si="13"/>
        <v>0</v>
      </c>
    </row>
    <row r="43" spans="1:15" ht="11.25" customHeight="1">
      <c r="A43" s="29"/>
      <c r="B43" s="20"/>
      <c r="C43" s="33" t="s">
        <v>10</v>
      </c>
      <c r="D43" s="32">
        <v>0</v>
      </c>
      <c r="E43" s="33">
        <v>0</v>
      </c>
      <c r="F43" s="32">
        <v>0</v>
      </c>
      <c r="G43" s="33">
        <v>0</v>
      </c>
      <c r="H43" s="32">
        <v>0</v>
      </c>
      <c r="I43" s="33">
        <v>0</v>
      </c>
      <c r="J43" s="32">
        <v>0</v>
      </c>
      <c r="K43" s="33">
        <v>0</v>
      </c>
      <c r="L43" s="32">
        <v>0</v>
      </c>
      <c r="M43" s="33">
        <v>0</v>
      </c>
      <c r="N43" s="43">
        <f t="shared" si="12"/>
        <v>0</v>
      </c>
      <c r="O43" s="34">
        <f t="shared" si="13"/>
        <v>0</v>
      </c>
    </row>
    <row r="44" spans="1:15" ht="11.25" customHeight="1">
      <c r="A44" s="29"/>
      <c r="B44" s="20"/>
      <c r="C44" s="33" t="s">
        <v>11</v>
      </c>
      <c r="D44" s="32">
        <v>8</v>
      </c>
      <c r="E44" s="33">
        <v>1</v>
      </c>
      <c r="F44" s="32">
        <v>10</v>
      </c>
      <c r="G44" s="33">
        <v>0</v>
      </c>
      <c r="H44" s="32">
        <v>10</v>
      </c>
      <c r="I44" s="33">
        <v>0</v>
      </c>
      <c r="J44" s="32">
        <v>5</v>
      </c>
      <c r="K44" s="33">
        <v>2</v>
      </c>
      <c r="L44" s="32">
        <v>4</v>
      </c>
      <c r="M44" s="33">
        <v>3</v>
      </c>
      <c r="N44" s="43">
        <f t="shared" si="12"/>
        <v>7.4</v>
      </c>
      <c r="O44" s="34">
        <f t="shared" si="13"/>
        <v>1.2</v>
      </c>
    </row>
    <row r="45" spans="1:15" ht="11.25" customHeight="1">
      <c r="A45" s="29"/>
      <c r="B45" s="20"/>
      <c r="C45" s="33" t="s">
        <v>65</v>
      </c>
      <c r="D45" s="32">
        <v>0</v>
      </c>
      <c r="E45" s="33">
        <v>0</v>
      </c>
      <c r="F45" s="32">
        <v>0</v>
      </c>
      <c r="G45" s="33">
        <v>0</v>
      </c>
      <c r="H45" s="32">
        <v>0</v>
      </c>
      <c r="I45" s="33">
        <v>0</v>
      </c>
      <c r="J45" s="32">
        <v>0</v>
      </c>
      <c r="K45" s="33">
        <v>0</v>
      </c>
      <c r="L45" s="32">
        <v>0</v>
      </c>
      <c r="M45" s="33">
        <v>0</v>
      </c>
      <c r="N45" s="43">
        <f t="shared" si="12"/>
        <v>0</v>
      </c>
      <c r="O45" s="34">
        <f t="shared" si="13"/>
        <v>0</v>
      </c>
    </row>
    <row r="46" spans="1:15" ht="11.25" customHeight="1">
      <c r="A46" s="29"/>
      <c r="B46" s="20"/>
      <c r="C46" s="37" t="s">
        <v>27</v>
      </c>
      <c r="D46" s="36">
        <f aca="true" t="shared" si="14" ref="D46:M46">SUM(D39:D45)</f>
        <v>14</v>
      </c>
      <c r="E46" s="37">
        <f t="shared" si="14"/>
        <v>2</v>
      </c>
      <c r="F46" s="36">
        <f t="shared" si="14"/>
        <v>16</v>
      </c>
      <c r="G46" s="37">
        <f t="shared" si="14"/>
        <v>3</v>
      </c>
      <c r="H46" s="36">
        <f t="shared" si="14"/>
        <v>15</v>
      </c>
      <c r="I46" s="37">
        <f t="shared" si="14"/>
        <v>2</v>
      </c>
      <c r="J46" s="36">
        <f t="shared" si="14"/>
        <v>9</v>
      </c>
      <c r="K46" s="37">
        <f t="shared" si="14"/>
        <v>3</v>
      </c>
      <c r="L46" s="36">
        <f t="shared" si="14"/>
        <v>8</v>
      </c>
      <c r="M46" s="37">
        <f t="shared" si="14"/>
        <v>4</v>
      </c>
      <c r="N46" s="44">
        <f>(H46+J46+L46+D46+F46)/5</f>
        <v>12.4</v>
      </c>
      <c r="O46" s="38">
        <f>(I46+K46+M46+E46+G46)/5</f>
        <v>2.8</v>
      </c>
    </row>
    <row r="47" spans="1:15" ht="11.25" customHeight="1">
      <c r="A47" s="29"/>
      <c r="B47" s="20"/>
      <c r="C47" s="33"/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43"/>
      <c r="O47" s="34"/>
    </row>
    <row r="48" spans="1:15" ht="11.25">
      <c r="A48" s="29" t="s">
        <v>13</v>
      </c>
      <c r="B48" s="20">
        <v>1963</v>
      </c>
      <c r="C48" s="33" t="s">
        <v>6</v>
      </c>
      <c r="D48" s="32">
        <v>1</v>
      </c>
      <c r="E48" s="33">
        <v>0</v>
      </c>
      <c r="F48" s="32">
        <v>5</v>
      </c>
      <c r="G48" s="33">
        <v>0</v>
      </c>
      <c r="H48" s="32">
        <v>2</v>
      </c>
      <c r="I48" s="33">
        <v>1</v>
      </c>
      <c r="J48" s="32">
        <v>2</v>
      </c>
      <c r="K48" s="33">
        <v>1</v>
      </c>
      <c r="L48" s="32">
        <v>4</v>
      </c>
      <c r="M48" s="33">
        <v>1</v>
      </c>
      <c r="N48" s="43">
        <f aca="true" t="shared" si="15" ref="N48:N54">AVERAGE(L48,J48,H48,F48,D48)</f>
        <v>2.8</v>
      </c>
      <c r="O48" s="34">
        <f aca="true" t="shared" si="16" ref="O48:O54">AVERAGE(M48,K48,I48,G48,E48)</f>
        <v>0.6</v>
      </c>
    </row>
    <row r="49" spans="1:15" ht="11.25" customHeight="1">
      <c r="A49" s="29"/>
      <c r="B49" s="20"/>
      <c r="C49" s="33" t="s">
        <v>7</v>
      </c>
      <c r="D49" s="32">
        <v>0</v>
      </c>
      <c r="E49" s="33">
        <v>1</v>
      </c>
      <c r="F49" s="32">
        <v>0</v>
      </c>
      <c r="G49" s="33">
        <v>0</v>
      </c>
      <c r="H49" s="32">
        <v>0</v>
      </c>
      <c r="I49" s="33">
        <v>0</v>
      </c>
      <c r="J49" s="32">
        <v>0</v>
      </c>
      <c r="K49" s="33">
        <v>1</v>
      </c>
      <c r="L49" s="32">
        <v>1</v>
      </c>
      <c r="M49" s="33">
        <v>1</v>
      </c>
      <c r="N49" s="43">
        <f t="shared" si="15"/>
        <v>0.2</v>
      </c>
      <c r="O49" s="34">
        <f t="shared" si="16"/>
        <v>0.6</v>
      </c>
    </row>
    <row r="50" spans="1:15" ht="11.25" customHeight="1">
      <c r="A50" s="29"/>
      <c r="B50" s="20"/>
      <c r="C50" s="33" t="s">
        <v>8</v>
      </c>
      <c r="D50" s="32">
        <v>0</v>
      </c>
      <c r="E50" s="33">
        <v>0</v>
      </c>
      <c r="F50" s="32">
        <v>0</v>
      </c>
      <c r="G50" s="33">
        <v>0</v>
      </c>
      <c r="H50" s="32">
        <v>0</v>
      </c>
      <c r="I50" s="33">
        <v>1</v>
      </c>
      <c r="J50" s="32">
        <v>0</v>
      </c>
      <c r="K50" s="33">
        <v>1</v>
      </c>
      <c r="L50" s="32">
        <v>0</v>
      </c>
      <c r="M50" s="33">
        <v>0</v>
      </c>
      <c r="N50" s="43">
        <f t="shared" si="15"/>
        <v>0</v>
      </c>
      <c r="O50" s="34">
        <f t="shared" si="16"/>
        <v>0.4</v>
      </c>
    </row>
    <row r="51" spans="1:15" ht="11.25" customHeight="1">
      <c r="A51" s="29"/>
      <c r="B51" s="20"/>
      <c r="C51" s="33" t="s">
        <v>9</v>
      </c>
      <c r="D51" s="32">
        <v>1</v>
      </c>
      <c r="E51" s="33">
        <v>0</v>
      </c>
      <c r="F51" s="32">
        <v>2</v>
      </c>
      <c r="G51" s="33">
        <v>1</v>
      </c>
      <c r="H51" s="32">
        <v>0</v>
      </c>
      <c r="I51" s="33">
        <v>1</v>
      </c>
      <c r="J51" s="32">
        <v>1</v>
      </c>
      <c r="K51" s="33">
        <v>2</v>
      </c>
      <c r="L51" s="32">
        <v>0</v>
      </c>
      <c r="M51" s="33">
        <v>2</v>
      </c>
      <c r="N51" s="43">
        <f t="shared" si="15"/>
        <v>0.8</v>
      </c>
      <c r="O51" s="34">
        <f t="shared" si="16"/>
        <v>1.2</v>
      </c>
    </row>
    <row r="52" spans="1:15" ht="11.25" customHeight="1">
      <c r="A52" s="29"/>
      <c r="B52" s="20"/>
      <c r="C52" s="33" t="s">
        <v>10</v>
      </c>
      <c r="D52" s="32">
        <v>1</v>
      </c>
      <c r="E52" s="33">
        <v>0</v>
      </c>
      <c r="F52" s="32">
        <v>1</v>
      </c>
      <c r="G52" s="33">
        <v>0</v>
      </c>
      <c r="H52" s="32">
        <v>1</v>
      </c>
      <c r="I52" s="33">
        <v>0</v>
      </c>
      <c r="J52" s="32">
        <v>1</v>
      </c>
      <c r="K52" s="33">
        <v>0</v>
      </c>
      <c r="L52" s="32">
        <v>1</v>
      </c>
      <c r="M52" s="33">
        <v>0</v>
      </c>
      <c r="N52" s="43">
        <f t="shared" si="15"/>
        <v>1</v>
      </c>
      <c r="O52" s="34">
        <f t="shared" si="16"/>
        <v>0</v>
      </c>
    </row>
    <row r="53" spans="1:15" ht="11.25" customHeight="1">
      <c r="A53" s="29"/>
      <c r="B53" s="20"/>
      <c r="C53" s="33" t="s">
        <v>11</v>
      </c>
      <c r="D53" s="32">
        <v>3</v>
      </c>
      <c r="E53" s="33">
        <v>2</v>
      </c>
      <c r="F53" s="32">
        <v>5</v>
      </c>
      <c r="G53" s="33">
        <v>1</v>
      </c>
      <c r="H53" s="32">
        <v>3</v>
      </c>
      <c r="I53" s="33">
        <v>0</v>
      </c>
      <c r="J53" s="32">
        <v>5</v>
      </c>
      <c r="K53" s="33">
        <v>1</v>
      </c>
      <c r="L53" s="32">
        <v>3</v>
      </c>
      <c r="M53" s="33">
        <v>1</v>
      </c>
      <c r="N53" s="43">
        <f t="shared" si="15"/>
        <v>3.8</v>
      </c>
      <c r="O53" s="34">
        <f t="shared" si="16"/>
        <v>1</v>
      </c>
    </row>
    <row r="54" spans="1:15" ht="11.25" customHeight="1">
      <c r="A54" s="29"/>
      <c r="B54" s="20"/>
      <c r="C54" s="33" t="s">
        <v>65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2">
        <v>0</v>
      </c>
      <c r="K54" s="33">
        <v>0</v>
      </c>
      <c r="L54" s="32">
        <v>0</v>
      </c>
      <c r="M54" s="33">
        <v>0</v>
      </c>
      <c r="N54" s="43">
        <f t="shared" si="15"/>
        <v>0</v>
      </c>
      <c r="O54" s="34">
        <f t="shared" si="16"/>
        <v>0</v>
      </c>
    </row>
    <row r="55" spans="1:15" ht="11.25" customHeight="1">
      <c r="A55" s="29"/>
      <c r="B55" s="20"/>
      <c r="C55" s="37" t="s">
        <v>27</v>
      </c>
      <c r="D55" s="36">
        <f aca="true" t="shared" si="17" ref="D55:M55">SUM(D48:D54)</f>
        <v>6</v>
      </c>
      <c r="E55" s="37">
        <f t="shared" si="17"/>
        <v>3</v>
      </c>
      <c r="F55" s="36">
        <f t="shared" si="17"/>
        <v>13</v>
      </c>
      <c r="G55" s="37">
        <f t="shared" si="17"/>
        <v>2</v>
      </c>
      <c r="H55" s="36">
        <f t="shared" si="17"/>
        <v>6</v>
      </c>
      <c r="I55" s="37">
        <f t="shared" si="17"/>
        <v>3</v>
      </c>
      <c r="J55" s="36">
        <f t="shared" si="17"/>
        <v>9</v>
      </c>
      <c r="K55" s="37">
        <f t="shared" si="17"/>
        <v>6</v>
      </c>
      <c r="L55" s="36">
        <f t="shared" si="17"/>
        <v>9</v>
      </c>
      <c r="M55" s="37">
        <f t="shared" si="17"/>
        <v>5</v>
      </c>
      <c r="N55" s="44">
        <f>(H55+J55+L55+D55+F55)/5</f>
        <v>8.6</v>
      </c>
      <c r="O55" s="38">
        <f>(I55+K55+M55+E55+G55)/5</f>
        <v>3.8</v>
      </c>
    </row>
    <row r="56" spans="1:15" ht="11.25" customHeight="1">
      <c r="A56" s="29"/>
      <c r="B56" s="20"/>
      <c r="C56" s="33"/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43"/>
      <c r="O56" s="34"/>
    </row>
    <row r="57" spans="1:15" ht="11.25">
      <c r="A57" s="29" t="s">
        <v>14</v>
      </c>
      <c r="B57" s="20">
        <v>1963</v>
      </c>
      <c r="C57" s="33" t="s">
        <v>6</v>
      </c>
      <c r="D57" s="32">
        <v>13</v>
      </c>
      <c r="E57" s="33">
        <v>1</v>
      </c>
      <c r="F57" s="32">
        <f>24-11</f>
        <v>13</v>
      </c>
      <c r="G57" s="33">
        <f>7-4</f>
        <v>3</v>
      </c>
      <c r="H57" s="32">
        <v>15</v>
      </c>
      <c r="I57" s="33">
        <v>2</v>
      </c>
      <c r="J57" s="32">
        <v>16</v>
      </c>
      <c r="K57" s="33">
        <v>1</v>
      </c>
      <c r="L57" s="32">
        <v>19</v>
      </c>
      <c r="M57" s="33">
        <v>1</v>
      </c>
      <c r="N57" s="43">
        <f aca="true" t="shared" si="18" ref="N57:N63">AVERAGE(L57,J57,H57,F57,D57)</f>
        <v>15.2</v>
      </c>
      <c r="O57" s="34">
        <f aca="true" t="shared" si="19" ref="O57:O63">AVERAGE(M57,K57,I57,G57,E57)</f>
        <v>1.6</v>
      </c>
    </row>
    <row r="58" spans="1:15" ht="11.25" customHeight="1">
      <c r="A58" s="29"/>
      <c r="B58" s="20"/>
      <c r="C58" s="33" t="s">
        <v>7</v>
      </c>
      <c r="D58" s="32">
        <v>1</v>
      </c>
      <c r="E58" s="33">
        <v>2</v>
      </c>
      <c r="F58" s="32">
        <v>1</v>
      </c>
      <c r="G58" s="33">
        <v>3</v>
      </c>
      <c r="H58" s="32">
        <v>0</v>
      </c>
      <c r="I58" s="33">
        <v>1</v>
      </c>
      <c r="J58" s="32">
        <v>0</v>
      </c>
      <c r="K58" s="33">
        <v>1</v>
      </c>
      <c r="L58" s="32">
        <v>0</v>
      </c>
      <c r="M58" s="33">
        <v>1</v>
      </c>
      <c r="N58" s="43">
        <f t="shared" si="18"/>
        <v>0.4</v>
      </c>
      <c r="O58" s="34">
        <f t="shared" si="19"/>
        <v>1.6</v>
      </c>
    </row>
    <row r="59" spans="1:15" ht="11.25" customHeight="1">
      <c r="A59" s="29"/>
      <c r="B59" s="20"/>
      <c r="C59" s="33" t="s">
        <v>8</v>
      </c>
      <c r="D59" s="32">
        <v>0</v>
      </c>
      <c r="E59" s="33">
        <v>0</v>
      </c>
      <c r="F59" s="32">
        <v>0</v>
      </c>
      <c r="G59" s="33">
        <v>0</v>
      </c>
      <c r="H59" s="32">
        <v>0</v>
      </c>
      <c r="I59" s="33">
        <v>0</v>
      </c>
      <c r="J59" s="32">
        <v>0</v>
      </c>
      <c r="K59" s="33">
        <v>0</v>
      </c>
      <c r="L59" s="32">
        <v>0</v>
      </c>
      <c r="M59" s="33">
        <v>0</v>
      </c>
      <c r="N59" s="43">
        <f t="shared" si="18"/>
        <v>0</v>
      </c>
      <c r="O59" s="34">
        <f t="shared" si="19"/>
        <v>0</v>
      </c>
    </row>
    <row r="60" spans="1:15" ht="11.25" customHeight="1">
      <c r="A60" s="29"/>
      <c r="B60" s="20"/>
      <c r="C60" s="33" t="s">
        <v>9</v>
      </c>
      <c r="D60" s="32">
        <v>0</v>
      </c>
      <c r="E60" s="33">
        <v>0</v>
      </c>
      <c r="F60" s="32">
        <v>0</v>
      </c>
      <c r="G60" s="33">
        <v>0</v>
      </c>
      <c r="H60" s="32">
        <v>0</v>
      </c>
      <c r="I60" s="33">
        <v>1</v>
      </c>
      <c r="J60" s="32">
        <v>0</v>
      </c>
      <c r="K60" s="33">
        <v>1</v>
      </c>
      <c r="L60" s="32">
        <v>1</v>
      </c>
      <c r="M60" s="33">
        <v>1</v>
      </c>
      <c r="N60" s="43">
        <f t="shared" si="18"/>
        <v>0.2</v>
      </c>
      <c r="O60" s="34">
        <f t="shared" si="19"/>
        <v>0.6</v>
      </c>
    </row>
    <row r="61" spans="1:15" ht="11.25" customHeight="1">
      <c r="A61" s="29"/>
      <c r="B61" s="20"/>
      <c r="C61" s="33" t="s">
        <v>10</v>
      </c>
      <c r="D61" s="32">
        <v>0</v>
      </c>
      <c r="E61" s="33">
        <v>0</v>
      </c>
      <c r="F61" s="32">
        <v>0</v>
      </c>
      <c r="G61" s="33">
        <v>0</v>
      </c>
      <c r="H61" s="32">
        <v>0</v>
      </c>
      <c r="I61" s="33">
        <v>0</v>
      </c>
      <c r="J61" s="32">
        <v>1</v>
      </c>
      <c r="K61" s="33">
        <v>0</v>
      </c>
      <c r="L61" s="32">
        <v>0</v>
      </c>
      <c r="M61" s="33">
        <v>0</v>
      </c>
      <c r="N61" s="43">
        <f t="shared" si="18"/>
        <v>0.2</v>
      </c>
      <c r="O61" s="34">
        <f t="shared" si="19"/>
        <v>0</v>
      </c>
    </row>
    <row r="62" spans="1:15" ht="11.25" customHeight="1">
      <c r="A62" s="29"/>
      <c r="B62" s="20"/>
      <c r="C62" s="33" t="s">
        <v>11</v>
      </c>
      <c r="D62" s="32">
        <v>18</v>
      </c>
      <c r="E62" s="33">
        <v>2</v>
      </c>
      <c r="F62" s="32">
        <f>16-1</f>
        <v>15</v>
      </c>
      <c r="G62" s="33">
        <v>2</v>
      </c>
      <c r="H62" s="32">
        <v>7</v>
      </c>
      <c r="I62" s="33">
        <v>2</v>
      </c>
      <c r="J62" s="32">
        <v>4</v>
      </c>
      <c r="K62" s="33">
        <v>0</v>
      </c>
      <c r="L62" s="32">
        <v>4</v>
      </c>
      <c r="M62" s="33">
        <v>1</v>
      </c>
      <c r="N62" s="43">
        <f t="shared" si="18"/>
        <v>9.6</v>
      </c>
      <c r="O62" s="34">
        <f t="shared" si="19"/>
        <v>1.4</v>
      </c>
    </row>
    <row r="63" spans="1:15" ht="11.25" customHeight="1">
      <c r="A63" s="29"/>
      <c r="B63" s="20"/>
      <c r="C63" s="33" t="s">
        <v>65</v>
      </c>
      <c r="D63" s="32">
        <v>0</v>
      </c>
      <c r="E63" s="33">
        <v>0</v>
      </c>
      <c r="F63" s="32">
        <v>1</v>
      </c>
      <c r="G63" s="33">
        <v>0</v>
      </c>
      <c r="H63" s="32">
        <v>0</v>
      </c>
      <c r="I63" s="33">
        <v>0</v>
      </c>
      <c r="J63" s="32">
        <v>0</v>
      </c>
      <c r="K63" s="33">
        <v>1</v>
      </c>
      <c r="L63" s="32">
        <v>0</v>
      </c>
      <c r="M63" s="33">
        <v>0</v>
      </c>
      <c r="N63" s="43">
        <f t="shared" si="18"/>
        <v>0.2</v>
      </c>
      <c r="O63" s="34">
        <f t="shared" si="19"/>
        <v>0.2</v>
      </c>
    </row>
    <row r="64" spans="1:15" ht="11.25" customHeight="1">
      <c r="A64" s="29"/>
      <c r="B64" s="20"/>
      <c r="C64" s="37" t="s">
        <v>27</v>
      </c>
      <c r="D64" s="36">
        <f aca="true" t="shared" si="20" ref="D64:M64">SUM(D57:D63)</f>
        <v>32</v>
      </c>
      <c r="E64" s="37">
        <f t="shared" si="20"/>
        <v>5</v>
      </c>
      <c r="F64" s="36">
        <f t="shared" si="20"/>
        <v>30</v>
      </c>
      <c r="G64" s="37">
        <f t="shared" si="20"/>
        <v>8</v>
      </c>
      <c r="H64" s="36">
        <f t="shared" si="20"/>
        <v>22</v>
      </c>
      <c r="I64" s="37">
        <f t="shared" si="20"/>
        <v>6</v>
      </c>
      <c r="J64" s="36">
        <f t="shared" si="20"/>
        <v>21</v>
      </c>
      <c r="K64" s="37">
        <f t="shared" si="20"/>
        <v>4</v>
      </c>
      <c r="L64" s="36">
        <f t="shared" si="20"/>
        <v>24</v>
      </c>
      <c r="M64" s="37">
        <f t="shared" si="20"/>
        <v>4</v>
      </c>
      <c r="N64" s="44">
        <f>(H64+J64+L64+D64+F64)/5</f>
        <v>25.8</v>
      </c>
      <c r="O64" s="38">
        <f>(I64+K64+M64+E64+G64)/5</f>
        <v>5.4</v>
      </c>
    </row>
    <row r="65" spans="1:15" ht="11.25" customHeight="1">
      <c r="A65" s="29"/>
      <c r="B65" s="20"/>
      <c r="C65" s="33"/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43"/>
      <c r="O65" s="34"/>
    </row>
    <row r="66" spans="1:15" ht="11.25">
      <c r="A66" s="45" t="s">
        <v>61</v>
      </c>
      <c r="B66" s="20">
        <v>2002</v>
      </c>
      <c r="C66" s="33" t="s">
        <v>6</v>
      </c>
      <c r="D66" s="32">
        <v>18</v>
      </c>
      <c r="E66" s="33">
        <v>7</v>
      </c>
      <c r="F66" s="32">
        <f>11+6</f>
        <v>17</v>
      </c>
      <c r="G66" s="33">
        <v>7</v>
      </c>
      <c r="H66" s="32">
        <f>7+7</f>
        <v>14</v>
      </c>
      <c r="I66" s="33">
        <f>1+3</f>
        <v>4</v>
      </c>
      <c r="J66" s="32">
        <v>22</v>
      </c>
      <c r="K66" s="33">
        <v>5</v>
      </c>
      <c r="L66" s="32">
        <v>27</v>
      </c>
      <c r="M66" s="33">
        <v>5</v>
      </c>
      <c r="N66" s="43">
        <f aca="true" t="shared" si="21" ref="N66:N73">AVERAGE(L66,J66,H66,F66,D66)</f>
        <v>19.6</v>
      </c>
      <c r="O66" s="34">
        <f aca="true" t="shared" si="22" ref="O66:O73">AVERAGE(M66,K66,I66,G66,E66)</f>
        <v>5.6</v>
      </c>
    </row>
    <row r="67" spans="1:15" ht="11.25" customHeight="1">
      <c r="A67" s="29"/>
      <c r="B67" s="20"/>
      <c r="C67" s="33" t="s">
        <v>7</v>
      </c>
      <c r="D67" s="32">
        <v>0</v>
      </c>
      <c r="E67" s="33">
        <v>0</v>
      </c>
      <c r="F67" s="32">
        <v>0</v>
      </c>
      <c r="G67" s="33">
        <v>0</v>
      </c>
      <c r="H67" s="32">
        <v>0</v>
      </c>
      <c r="I67" s="33">
        <v>1</v>
      </c>
      <c r="J67" s="32">
        <v>2</v>
      </c>
      <c r="K67" s="33">
        <v>1</v>
      </c>
      <c r="L67" s="32">
        <v>1</v>
      </c>
      <c r="M67" s="33">
        <v>1</v>
      </c>
      <c r="N67" s="43">
        <f t="shared" si="21"/>
        <v>0.6</v>
      </c>
      <c r="O67" s="34">
        <f t="shared" si="22"/>
        <v>0.6</v>
      </c>
    </row>
    <row r="68" spans="1:15" ht="11.25" customHeight="1">
      <c r="A68" s="29"/>
      <c r="B68" s="20"/>
      <c r="C68" s="33" t="s">
        <v>8</v>
      </c>
      <c r="D68" s="32">
        <v>0</v>
      </c>
      <c r="E68" s="33">
        <v>0</v>
      </c>
      <c r="F68" s="32">
        <v>0</v>
      </c>
      <c r="G68" s="33">
        <v>0</v>
      </c>
      <c r="H68" s="32">
        <v>0</v>
      </c>
      <c r="I68" s="33">
        <v>0</v>
      </c>
      <c r="J68" s="32">
        <v>0</v>
      </c>
      <c r="K68" s="33">
        <v>1</v>
      </c>
      <c r="L68" s="32">
        <v>0</v>
      </c>
      <c r="M68" s="33">
        <v>1</v>
      </c>
      <c r="N68" s="43">
        <f t="shared" si="21"/>
        <v>0</v>
      </c>
      <c r="O68" s="34">
        <f t="shared" si="22"/>
        <v>0.4</v>
      </c>
    </row>
    <row r="69" spans="1:15" ht="11.25" customHeight="1">
      <c r="A69" s="29"/>
      <c r="B69" s="20"/>
      <c r="C69" s="33" t="s">
        <v>9</v>
      </c>
      <c r="D69" s="32">
        <v>0</v>
      </c>
      <c r="E69" s="33">
        <v>0</v>
      </c>
      <c r="F69" s="32">
        <v>0</v>
      </c>
      <c r="G69" s="33">
        <v>1</v>
      </c>
      <c r="H69" s="32">
        <v>0</v>
      </c>
      <c r="I69" s="33">
        <v>1</v>
      </c>
      <c r="J69" s="32">
        <v>0</v>
      </c>
      <c r="K69" s="33">
        <v>1</v>
      </c>
      <c r="L69" s="32">
        <v>0</v>
      </c>
      <c r="M69" s="33">
        <v>1</v>
      </c>
      <c r="N69" s="43">
        <f t="shared" si="21"/>
        <v>0</v>
      </c>
      <c r="O69" s="34">
        <f t="shared" si="22"/>
        <v>0.8</v>
      </c>
    </row>
    <row r="70" spans="1:15" ht="11.25" customHeight="1">
      <c r="A70" s="29"/>
      <c r="B70" s="20"/>
      <c r="C70" s="33" t="s">
        <v>10</v>
      </c>
      <c r="D70" s="32">
        <v>0</v>
      </c>
      <c r="E70" s="33">
        <v>0</v>
      </c>
      <c r="F70" s="32">
        <v>0</v>
      </c>
      <c r="G70" s="33">
        <v>0</v>
      </c>
      <c r="H70" s="32">
        <v>0</v>
      </c>
      <c r="I70" s="33">
        <v>0</v>
      </c>
      <c r="J70" s="32">
        <v>0</v>
      </c>
      <c r="K70" s="33">
        <v>0</v>
      </c>
      <c r="L70" s="32">
        <v>0</v>
      </c>
      <c r="M70" s="33">
        <v>0</v>
      </c>
      <c r="N70" s="43">
        <f t="shared" si="21"/>
        <v>0</v>
      </c>
      <c r="O70" s="34">
        <f t="shared" si="22"/>
        <v>0</v>
      </c>
    </row>
    <row r="71" spans="1:15" ht="11.25" customHeight="1">
      <c r="A71" s="29"/>
      <c r="B71" s="20"/>
      <c r="C71" s="33" t="s">
        <v>11</v>
      </c>
      <c r="D71" s="32">
        <v>0</v>
      </c>
      <c r="E71" s="33">
        <v>1</v>
      </c>
      <c r="F71" s="32">
        <v>1</v>
      </c>
      <c r="G71" s="33">
        <v>1</v>
      </c>
      <c r="H71" s="32">
        <v>1</v>
      </c>
      <c r="I71" s="33">
        <v>1</v>
      </c>
      <c r="J71" s="32">
        <v>1</v>
      </c>
      <c r="K71" s="33">
        <v>0</v>
      </c>
      <c r="L71" s="32">
        <v>0</v>
      </c>
      <c r="M71" s="33">
        <v>0</v>
      </c>
      <c r="N71" s="43">
        <f t="shared" si="21"/>
        <v>0.6</v>
      </c>
      <c r="O71" s="34">
        <f t="shared" si="22"/>
        <v>0.6</v>
      </c>
    </row>
    <row r="72" spans="1:15" ht="11.25" customHeight="1">
      <c r="A72" s="29"/>
      <c r="B72" s="20"/>
      <c r="C72" s="33" t="s">
        <v>65</v>
      </c>
      <c r="D72" s="32">
        <v>0</v>
      </c>
      <c r="E72" s="33">
        <v>0</v>
      </c>
      <c r="F72" s="32">
        <v>0</v>
      </c>
      <c r="G72" s="33">
        <v>0</v>
      </c>
      <c r="H72" s="32">
        <v>0</v>
      </c>
      <c r="I72" s="33">
        <v>0</v>
      </c>
      <c r="J72" s="32">
        <v>0</v>
      </c>
      <c r="K72" s="33">
        <v>0</v>
      </c>
      <c r="L72" s="32">
        <v>0</v>
      </c>
      <c r="M72" s="33">
        <v>1</v>
      </c>
      <c r="N72" s="43">
        <f t="shared" si="21"/>
        <v>0</v>
      </c>
      <c r="O72" s="34">
        <f t="shared" si="22"/>
        <v>0.2</v>
      </c>
    </row>
    <row r="73" spans="1:15" ht="11.25" customHeight="1">
      <c r="A73" s="29"/>
      <c r="B73" s="20"/>
      <c r="C73" s="37" t="s">
        <v>27</v>
      </c>
      <c r="D73" s="36">
        <f aca="true" t="shared" si="23" ref="D73:M73">SUM(D66:D72)</f>
        <v>18</v>
      </c>
      <c r="E73" s="37">
        <f t="shared" si="23"/>
        <v>8</v>
      </c>
      <c r="F73" s="36">
        <f t="shared" si="23"/>
        <v>18</v>
      </c>
      <c r="G73" s="37">
        <f t="shared" si="23"/>
        <v>9</v>
      </c>
      <c r="H73" s="36">
        <f t="shared" si="23"/>
        <v>15</v>
      </c>
      <c r="I73" s="37">
        <f t="shared" si="23"/>
        <v>7</v>
      </c>
      <c r="J73" s="36">
        <f t="shared" si="23"/>
        <v>25</v>
      </c>
      <c r="K73" s="37">
        <f t="shared" si="23"/>
        <v>8</v>
      </c>
      <c r="L73" s="36">
        <f t="shared" si="23"/>
        <v>28</v>
      </c>
      <c r="M73" s="37">
        <f t="shared" si="23"/>
        <v>9</v>
      </c>
      <c r="N73" s="44">
        <f t="shared" si="21"/>
        <v>20.8</v>
      </c>
      <c r="O73" s="38">
        <f t="shared" si="22"/>
        <v>8.2</v>
      </c>
    </row>
    <row r="74" spans="1:15" ht="11.25" customHeight="1">
      <c r="A74" s="29"/>
      <c r="B74" s="20"/>
      <c r="C74" s="33"/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43"/>
      <c r="O74" s="34"/>
    </row>
    <row r="75" spans="1:15" ht="11.25">
      <c r="A75" s="29" t="s">
        <v>15</v>
      </c>
      <c r="B75" s="20">
        <v>1963</v>
      </c>
      <c r="C75" s="33" t="s">
        <v>6</v>
      </c>
      <c r="D75" s="32">
        <v>55</v>
      </c>
      <c r="E75" s="33">
        <v>10</v>
      </c>
      <c r="F75" s="32">
        <v>68</v>
      </c>
      <c r="G75" s="33">
        <v>8</v>
      </c>
      <c r="H75" s="32">
        <v>69</v>
      </c>
      <c r="I75" s="33">
        <v>12</v>
      </c>
      <c r="J75" s="32">
        <v>60</v>
      </c>
      <c r="K75" s="33">
        <v>10</v>
      </c>
      <c r="L75" s="32">
        <v>62</v>
      </c>
      <c r="M75" s="33">
        <v>7</v>
      </c>
      <c r="N75" s="43">
        <f aca="true" t="shared" si="24" ref="N75:N81">AVERAGE(L75,J75,H75,F75,D75)</f>
        <v>62.8</v>
      </c>
      <c r="O75" s="34">
        <f aca="true" t="shared" si="25" ref="O75:O81">AVERAGE(M75,K75,I75,G75,E75)</f>
        <v>9.4</v>
      </c>
    </row>
    <row r="76" spans="1:15" ht="11.25" customHeight="1">
      <c r="A76" s="29"/>
      <c r="B76" s="20"/>
      <c r="C76" s="33" t="s">
        <v>7</v>
      </c>
      <c r="D76" s="32">
        <v>1</v>
      </c>
      <c r="E76" s="33">
        <v>0</v>
      </c>
      <c r="F76" s="32">
        <v>3</v>
      </c>
      <c r="G76" s="33">
        <v>0</v>
      </c>
      <c r="H76" s="32">
        <v>5</v>
      </c>
      <c r="I76" s="33">
        <v>0</v>
      </c>
      <c r="J76" s="32">
        <v>3</v>
      </c>
      <c r="K76" s="33">
        <v>2</v>
      </c>
      <c r="L76" s="32">
        <v>3</v>
      </c>
      <c r="M76" s="33">
        <v>2</v>
      </c>
      <c r="N76" s="43">
        <f t="shared" si="24"/>
        <v>3</v>
      </c>
      <c r="O76" s="34">
        <f t="shared" si="25"/>
        <v>0.8</v>
      </c>
    </row>
    <row r="77" spans="1:15" ht="11.25" customHeight="1">
      <c r="A77" s="29"/>
      <c r="B77" s="20"/>
      <c r="C77" s="33" t="s">
        <v>8</v>
      </c>
      <c r="D77" s="32">
        <v>1</v>
      </c>
      <c r="E77" s="33">
        <v>0</v>
      </c>
      <c r="F77" s="32">
        <v>0</v>
      </c>
      <c r="G77" s="33">
        <v>0</v>
      </c>
      <c r="H77" s="32">
        <v>0</v>
      </c>
      <c r="I77" s="33">
        <v>0</v>
      </c>
      <c r="J77" s="32">
        <v>1</v>
      </c>
      <c r="K77" s="33">
        <v>0</v>
      </c>
      <c r="L77" s="32">
        <v>1</v>
      </c>
      <c r="M77" s="33">
        <v>0</v>
      </c>
      <c r="N77" s="43">
        <f t="shared" si="24"/>
        <v>0.6</v>
      </c>
      <c r="O77" s="34">
        <f t="shared" si="25"/>
        <v>0</v>
      </c>
    </row>
    <row r="78" spans="1:15" ht="11.25" customHeight="1">
      <c r="A78" s="29"/>
      <c r="B78" s="20"/>
      <c r="C78" s="33" t="s">
        <v>9</v>
      </c>
      <c r="D78" s="32">
        <v>3</v>
      </c>
      <c r="E78" s="33">
        <v>2</v>
      </c>
      <c r="F78" s="32">
        <v>3</v>
      </c>
      <c r="G78" s="33">
        <v>1</v>
      </c>
      <c r="H78" s="32">
        <v>3</v>
      </c>
      <c r="I78" s="33">
        <v>3</v>
      </c>
      <c r="J78" s="32">
        <v>3</v>
      </c>
      <c r="K78" s="33">
        <v>1</v>
      </c>
      <c r="L78" s="32">
        <v>6</v>
      </c>
      <c r="M78" s="33">
        <v>1</v>
      </c>
      <c r="N78" s="43">
        <f t="shared" si="24"/>
        <v>3.6</v>
      </c>
      <c r="O78" s="34">
        <f t="shared" si="25"/>
        <v>1.6</v>
      </c>
    </row>
    <row r="79" spans="1:15" ht="11.25" customHeight="1">
      <c r="A79" s="29"/>
      <c r="B79" s="20"/>
      <c r="C79" s="33" t="s">
        <v>10</v>
      </c>
      <c r="D79" s="32">
        <v>1</v>
      </c>
      <c r="E79" s="33">
        <v>0</v>
      </c>
      <c r="F79" s="32">
        <v>1</v>
      </c>
      <c r="G79" s="33">
        <v>0</v>
      </c>
      <c r="H79" s="32">
        <v>1</v>
      </c>
      <c r="I79" s="33">
        <v>0</v>
      </c>
      <c r="J79" s="32">
        <v>1</v>
      </c>
      <c r="K79" s="33">
        <v>0</v>
      </c>
      <c r="L79" s="32">
        <v>1</v>
      </c>
      <c r="M79" s="33">
        <v>1</v>
      </c>
      <c r="N79" s="43">
        <f t="shared" si="24"/>
        <v>1</v>
      </c>
      <c r="O79" s="34">
        <f t="shared" si="25"/>
        <v>0.2</v>
      </c>
    </row>
    <row r="80" spans="1:15" ht="11.25" customHeight="1">
      <c r="A80" s="29"/>
      <c r="B80" s="20"/>
      <c r="C80" s="33" t="s">
        <v>11</v>
      </c>
      <c r="D80" s="32">
        <v>33</v>
      </c>
      <c r="E80" s="33">
        <v>6</v>
      </c>
      <c r="F80" s="32">
        <v>34</v>
      </c>
      <c r="G80" s="33">
        <v>12</v>
      </c>
      <c r="H80" s="32">
        <v>24</v>
      </c>
      <c r="I80" s="33">
        <v>10</v>
      </c>
      <c r="J80" s="32">
        <v>20</v>
      </c>
      <c r="K80" s="33">
        <v>4</v>
      </c>
      <c r="L80" s="32">
        <v>16</v>
      </c>
      <c r="M80" s="33">
        <v>4</v>
      </c>
      <c r="N80" s="43">
        <f t="shared" si="24"/>
        <v>25.4</v>
      </c>
      <c r="O80" s="34">
        <f t="shared" si="25"/>
        <v>7.2</v>
      </c>
    </row>
    <row r="81" spans="1:15" ht="11.25" customHeight="1">
      <c r="A81" s="29"/>
      <c r="B81" s="20"/>
      <c r="C81" s="33" t="s">
        <v>65</v>
      </c>
      <c r="D81" s="32">
        <v>0</v>
      </c>
      <c r="E81" s="33">
        <v>0</v>
      </c>
      <c r="F81" s="32">
        <v>1</v>
      </c>
      <c r="G81" s="33">
        <v>1</v>
      </c>
      <c r="H81" s="32">
        <v>0</v>
      </c>
      <c r="I81" s="33">
        <v>0</v>
      </c>
      <c r="J81" s="32">
        <v>0</v>
      </c>
      <c r="K81" s="33">
        <v>1</v>
      </c>
      <c r="L81" s="32">
        <v>1</v>
      </c>
      <c r="M81" s="33">
        <v>0</v>
      </c>
      <c r="N81" s="43">
        <f t="shared" si="24"/>
        <v>0.4</v>
      </c>
      <c r="O81" s="34">
        <f t="shared" si="25"/>
        <v>0.4</v>
      </c>
    </row>
    <row r="82" spans="1:15" ht="11.25" customHeight="1">
      <c r="A82" s="29"/>
      <c r="B82" s="20"/>
      <c r="C82" s="37" t="s">
        <v>27</v>
      </c>
      <c r="D82" s="36">
        <f aca="true" t="shared" si="26" ref="D82:M82">SUM(D75:D81)</f>
        <v>94</v>
      </c>
      <c r="E82" s="37">
        <f t="shared" si="26"/>
        <v>18</v>
      </c>
      <c r="F82" s="36">
        <f t="shared" si="26"/>
        <v>110</v>
      </c>
      <c r="G82" s="37">
        <f t="shared" si="26"/>
        <v>22</v>
      </c>
      <c r="H82" s="36">
        <f t="shared" si="26"/>
        <v>102</v>
      </c>
      <c r="I82" s="37">
        <f t="shared" si="26"/>
        <v>25</v>
      </c>
      <c r="J82" s="36">
        <f t="shared" si="26"/>
        <v>88</v>
      </c>
      <c r="K82" s="37">
        <f t="shared" si="26"/>
        <v>18</v>
      </c>
      <c r="L82" s="36">
        <f t="shared" si="26"/>
        <v>90</v>
      </c>
      <c r="M82" s="37">
        <f t="shared" si="26"/>
        <v>15</v>
      </c>
      <c r="N82" s="44">
        <f>(H82+J82+L82+D82+F82)/5</f>
        <v>96.8</v>
      </c>
      <c r="O82" s="38">
        <f>(I82+K82+M82+E82+G82)/5</f>
        <v>19.6</v>
      </c>
    </row>
    <row r="83" spans="1:15" ht="11.25" customHeight="1">
      <c r="A83" s="29"/>
      <c r="B83" s="20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7"/>
      <c r="N83" s="44"/>
      <c r="O83" s="38"/>
    </row>
    <row r="84" spans="1:15" ht="22.5">
      <c r="A84" s="29" t="s">
        <v>28</v>
      </c>
      <c r="B84" s="20">
        <v>1963</v>
      </c>
      <c r="C84" s="33" t="s">
        <v>6</v>
      </c>
      <c r="D84" s="32">
        <v>42</v>
      </c>
      <c r="E84" s="33">
        <v>14</v>
      </c>
      <c r="F84" s="32">
        <v>50</v>
      </c>
      <c r="G84" s="33">
        <v>16</v>
      </c>
      <c r="H84" s="32">
        <v>47</v>
      </c>
      <c r="I84" s="33">
        <v>9</v>
      </c>
      <c r="J84" s="32">
        <v>51</v>
      </c>
      <c r="K84" s="33">
        <v>9</v>
      </c>
      <c r="L84" s="32">
        <v>50</v>
      </c>
      <c r="M84" s="33">
        <v>23</v>
      </c>
      <c r="N84" s="43">
        <f aca="true" t="shared" si="27" ref="N84:N90">AVERAGE(L84,J84,H84,F84,D84)</f>
        <v>48</v>
      </c>
      <c r="O84" s="34">
        <f aca="true" t="shared" si="28" ref="O84:O90">AVERAGE(M84,K84,I84,G84,E84)</f>
        <v>14.2</v>
      </c>
    </row>
    <row r="85" spans="1:15" ht="11.25" customHeight="1">
      <c r="A85" s="29"/>
      <c r="B85" s="20"/>
      <c r="C85" s="33" t="s">
        <v>7</v>
      </c>
      <c r="D85" s="32">
        <v>1</v>
      </c>
      <c r="E85" s="33">
        <v>2</v>
      </c>
      <c r="F85" s="32">
        <v>2</v>
      </c>
      <c r="G85" s="33">
        <v>0</v>
      </c>
      <c r="H85" s="32">
        <v>2</v>
      </c>
      <c r="I85" s="33">
        <v>1</v>
      </c>
      <c r="J85" s="32">
        <v>2</v>
      </c>
      <c r="K85" s="33">
        <v>1</v>
      </c>
      <c r="L85" s="32">
        <v>1</v>
      </c>
      <c r="M85" s="33">
        <v>1</v>
      </c>
      <c r="N85" s="43">
        <f t="shared" si="27"/>
        <v>1.6</v>
      </c>
      <c r="O85" s="34">
        <f t="shared" si="28"/>
        <v>1</v>
      </c>
    </row>
    <row r="86" spans="1:15" ht="11.25" customHeight="1">
      <c r="A86" s="29"/>
      <c r="B86" s="20"/>
      <c r="C86" s="33" t="s">
        <v>8</v>
      </c>
      <c r="D86" s="32">
        <v>0</v>
      </c>
      <c r="E86" s="33">
        <v>0</v>
      </c>
      <c r="F86" s="32">
        <v>0</v>
      </c>
      <c r="G86" s="33">
        <v>0</v>
      </c>
      <c r="H86" s="32">
        <v>0</v>
      </c>
      <c r="I86" s="33">
        <v>0</v>
      </c>
      <c r="J86" s="32">
        <v>0</v>
      </c>
      <c r="K86" s="33">
        <v>0</v>
      </c>
      <c r="L86" s="32">
        <v>0</v>
      </c>
      <c r="M86" s="33">
        <v>0</v>
      </c>
      <c r="N86" s="43">
        <f t="shared" si="27"/>
        <v>0</v>
      </c>
      <c r="O86" s="34">
        <f t="shared" si="28"/>
        <v>0</v>
      </c>
    </row>
    <row r="87" spans="1:15" ht="11.25" customHeight="1">
      <c r="A87" s="29"/>
      <c r="B87" s="20"/>
      <c r="C87" s="33" t="s">
        <v>9</v>
      </c>
      <c r="D87" s="32">
        <v>1</v>
      </c>
      <c r="E87" s="33">
        <v>1</v>
      </c>
      <c r="F87" s="32">
        <v>1</v>
      </c>
      <c r="G87" s="33">
        <v>0</v>
      </c>
      <c r="H87" s="32">
        <v>1</v>
      </c>
      <c r="I87" s="33">
        <v>0</v>
      </c>
      <c r="J87" s="32">
        <v>1</v>
      </c>
      <c r="K87" s="33">
        <v>0</v>
      </c>
      <c r="L87" s="32">
        <v>1</v>
      </c>
      <c r="M87" s="33">
        <v>0</v>
      </c>
      <c r="N87" s="43">
        <f t="shared" si="27"/>
        <v>1</v>
      </c>
      <c r="O87" s="34">
        <f t="shared" si="28"/>
        <v>0.2</v>
      </c>
    </row>
    <row r="88" spans="1:15" ht="11.25" customHeight="1">
      <c r="A88" s="29"/>
      <c r="B88" s="20"/>
      <c r="C88" s="33" t="s">
        <v>10</v>
      </c>
      <c r="D88" s="32">
        <v>0</v>
      </c>
      <c r="E88" s="33">
        <v>0</v>
      </c>
      <c r="F88" s="32">
        <v>0</v>
      </c>
      <c r="G88" s="33">
        <v>0</v>
      </c>
      <c r="H88" s="32">
        <v>0</v>
      </c>
      <c r="I88" s="33">
        <v>0</v>
      </c>
      <c r="J88" s="32">
        <v>0</v>
      </c>
      <c r="K88" s="33">
        <v>0</v>
      </c>
      <c r="L88" s="32">
        <v>0</v>
      </c>
      <c r="M88" s="33">
        <v>0</v>
      </c>
      <c r="N88" s="43">
        <f t="shared" si="27"/>
        <v>0</v>
      </c>
      <c r="O88" s="34">
        <f t="shared" si="28"/>
        <v>0</v>
      </c>
    </row>
    <row r="89" spans="1:15" ht="11.25" customHeight="1">
      <c r="A89" s="29"/>
      <c r="B89" s="20"/>
      <c r="C89" s="33" t="s">
        <v>11</v>
      </c>
      <c r="D89" s="32">
        <v>5</v>
      </c>
      <c r="E89" s="33">
        <v>2</v>
      </c>
      <c r="F89" s="32">
        <v>7</v>
      </c>
      <c r="G89" s="33">
        <v>2</v>
      </c>
      <c r="H89" s="32">
        <v>8</v>
      </c>
      <c r="I89" s="33">
        <v>2</v>
      </c>
      <c r="J89" s="32">
        <v>5</v>
      </c>
      <c r="K89" s="33">
        <v>3</v>
      </c>
      <c r="L89" s="32">
        <v>1</v>
      </c>
      <c r="M89" s="33">
        <v>2</v>
      </c>
      <c r="N89" s="43">
        <f t="shared" si="27"/>
        <v>5.2</v>
      </c>
      <c r="O89" s="34">
        <f t="shared" si="28"/>
        <v>2.2</v>
      </c>
    </row>
    <row r="90" spans="1:15" ht="11.25" customHeight="1">
      <c r="A90" s="29"/>
      <c r="B90" s="20"/>
      <c r="C90" s="33" t="s">
        <v>65</v>
      </c>
      <c r="D90" s="32">
        <v>0</v>
      </c>
      <c r="E90" s="33">
        <v>0</v>
      </c>
      <c r="F90" s="32">
        <v>0</v>
      </c>
      <c r="G90" s="33">
        <v>0</v>
      </c>
      <c r="H90" s="32">
        <v>0</v>
      </c>
      <c r="I90" s="33">
        <v>0</v>
      </c>
      <c r="J90" s="32">
        <v>0</v>
      </c>
      <c r="K90" s="33">
        <v>1</v>
      </c>
      <c r="L90" s="32">
        <v>2</v>
      </c>
      <c r="M90" s="33">
        <v>1</v>
      </c>
      <c r="N90" s="43">
        <f t="shared" si="27"/>
        <v>0.4</v>
      </c>
      <c r="O90" s="34">
        <f t="shared" si="28"/>
        <v>0.4</v>
      </c>
    </row>
    <row r="91" spans="1:15" ht="11.25" customHeight="1">
      <c r="A91" s="19"/>
      <c r="B91" s="20"/>
      <c r="C91" s="37" t="s">
        <v>27</v>
      </c>
      <c r="D91" s="36">
        <f aca="true" t="shared" si="29" ref="D91:M91">SUM(D84:D90)</f>
        <v>49</v>
      </c>
      <c r="E91" s="37">
        <f t="shared" si="29"/>
        <v>19</v>
      </c>
      <c r="F91" s="36">
        <f t="shared" si="29"/>
        <v>60</v>
      </c>
      <c r="G91" s="37">
        <f t="shared" si="29"/>
        <v>18</v>
      </c>
      <c r="H91" s="36">
        <f t="shared" si="29"/>
        <v>58</v>
      </c>
      <c r="I91" s="37">
        <f t="shared" si="29"/>
        <v>12</v>
      </c>
      <c r="J91" s="36">
        <f t="shared" si="29"/>
        <v>59</v>
      </c>
      <c r="K91" s="37">
        <f t="shared" si="29"/>
        <v>14</v>
      </c>
      <c r="L91" s="36">
        <f t="shared" si="29"/>
        <v>55</v>
      </c>
      <c r="M91" s="37">
        <f t="shared" si="29"/>
        <v>27</v>
      </c>
      <c r="N91" s="44">
        <f>(H91+J91+L91+D91+F91)/5</f>
        <v>56.2</v>
      </c>
      <c r="O91" s="38">
        <f>(I91+K91+M91+E91+G91)/5</f>
        <v>18</v>
      </c>
    </row>
    <row r="92" spans="1:15" ht="11.25" customHeight="1">
      <c r="A92" s="19"/>
      <c r="B92" s="20"/>
      <c r="C92" s="33"/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43"/>
      <c r="O92" s="34"/>
    </row>
    <row r="93" spans="1:15" ht="11.25">
      <c r="A93" s="29" t="s">
        <v>24</v>
      </c>
      <c r="B93" s="20">
        <v>1963</v>
      </c>
      <c r="C93" s="33" t="s">
        <v>6</v>
      </c>
      <c r="D93" s="32">
        <v>20</v>
      </c>
      <c r="E93" s="33">
        <v>1</v>
      </c>
      <c r="F93" s="32">
        <v>18</v>
      </c>
      <c r="G93" s="33">
        <v>3</v>
      </c>
      <c r="H93" s="32">
        <v>17</v>
      </c>
      <c r="I93" s="33">
        <v>4</v>
      </c>
      <c r="J93" s="32">
        <v>18</v>
      </c>
      <c r="K93" s="33">
        <v>2</v>
      </c>
      <c r="L93" s="32">
        <v>24</v>
      </c>
      <c r="M93" s="33">
        <v>2</v>
      </c>
      <c r="N93" s="43">
        <f aca="true" t="shared" si="30" ref="N93:N99">AVERAGE(L93,J93,H93,F93,D93)</f>
        <v>19.4</v>
      </c>
      <c r="O93" s="34">
        <f aca="true" t="shared" si="31" ref="O93:O99">AVERAGE(M93,K93,I93,G93,E93)</f>
        <v>2.4</v>
      </c>
    </row>
    <row r="94" spans="1:15" ht="11.25" customHeight="1">
      <c r="A94" s="29"/>
      <c r="B94" s="20"/>
      <c r="C94" s="33" t="s">
        <v>7</v>
      </c>
      <c r="D94" s="32">
        <v>1</v>
      </c>
      <c r="E94" s="33">
        <v>0</v>
      </c>
      <c r="F94" s="32">
        <v>1</v>
      </c>
      <c r="G94" s="33">
        <v>0</v>
      </c>
      <c r="H94" s="32">
        <v>4</v>
      </c>
      <c r="I94" s="33">
        <v>0</v>
      </c>
      <c r="J94" s="32">
        <v>6</v>
      </c>
      <c r="K94" s="33">
        <v>0</v>
      </c>
      <c r="L94" s="32">
        <v>5</v>
      </c>
      <c r="M94" s="33">
        <v>0</v>
      </c>
      <c r="N94" s="43">
        <f t="shared" si="30"/>
        <v>3.4</v>
      </c>
      <c r="O94" s="34">
        <f t="shared" si="31"/>
        <v>0</v>
      </c>
    </row>
    <row r="95" spans="1:15" ht="11.25" customHeight="1">
      <c r="A95" s="29"/>
      <c r="B95" s="20"/>
      <c r="C95" s="33" t="s">
        <v>8</v>
      </c>
      <c r="D95" s="32">
        <v>0</v>
      </c>
      <c r="E95" s="33">
        <v>0</v>
      </c>
      <c r="F95" s="32">
        <v>0</v>
      </c>
      <c r="G95" s="33">
        <v>0</v>
      </c>
      <c r="H95" s="32">
        <v>0</v>
      </c>
      <c r="I95" s="33">
        <v>0</v>
      </c>
      <c r="J95" s="32">
        <v>0</v>
      </c>
      <c r="K95" s="33">
        <v>0</v>
      </c>
      <c r="L95" s="32">
        <v>0</v>
      </c>
      <c r="M95" s="33">
        <v>0</v>
      </c>
      <c r="N95" s="43">
        <f t="shared" si="30"/>
        <v>0</v>
      </c>
      <c r="O95" s="34">
        <f t="shared" si="31"/>
        <v>0</v>
      </c>
    </row>
    <row r="96" spans="1:15" ht="11.25" customHeight="1">
      <c r="A96" s="29"/>
      <c r="B96" s="20"/>
      <c r="C96" s="33" t="s">
        <v>9</v>
      </c>
      <c r="D96" s="32">
        <v>0</v>
      </c>
      <c r="E96" s="33">
        <v>1</v>
      </c>
      <c r="F96" s="32">
        <v>0</v>
      </c>
      <c r="G96" s="33">
        <v>1</v>
      </c>
      <c r="H96" s="32">
        <v>0</v>
      </c>
      <c r="I96" s="33">
        <v>0</v>
      </c>
      <c r="J96" s="32">
        <v>0</v>
      </c>
      <c r="K96" s="33">
        <v>1</v>
      </c>
      <c r="L96" s="32">
        <v>0</v>
      </c>
      <c r="M96" s="33">
        <v>1</v>
      </c>
      <c r="N96" s="43">
        <f t="shared" si="30"/>
        <v>0</v>
      </c>
      <c r="O96" s="34">
        <f t="shared" si="31"/>
        <v>0.8</v>
      </c>
    </row>
    <row r="97" spans="1:15" ht="11.25" customHeight="1">
      <c r="A97" s="29"/>
      <c r="B97" s="20"/>
      <c r="C97" s="33" t="s">
        <v>10</v>
      </c>
      <c r="D97" s="32">
        <v>0</v>
      </c>
      <c r="E97" s="33">
        <v>0</v>
      </c>
      <c r="F97" s="32">
        <v>0</v>
      </c>
      <c r="G97" s="33">
        <v>0</v>
      </c>
      <c r="H97" s="32">
        <v>0</v>
      </c>
      <c r="I97" s="33">
        <v>0</v>
      </c>
      <c r="J97" s="32">
        <v>0</v>
      </c>
      <c r="K97" s="33">
        <v>0</v>
      </c>
      <c r="L97" s="32">
        <v>0</v>
      </c>
      <c r="M97" s="33">
        <v>0</v>
      </c>
      <c r="N97" s="43">
        <f t="shared" si="30"/>
        <v>0</v>
      </c>
      <c r="O97" s="34">
        <f t="shared" si="31"/>
        <v>0</v>
      </c>
    </row>
    <row r="98" spans="1:15" ht="11.25" customHeight="1">
      <c r="A98" s="29"/>
      <c r="B98" s="20"/>
      <c r="C98" s="33" t="s">
        <v>11</v>
      </c>
      <c r="D98" s="32">
        <v>13</v>
      </c>
      <c r="E98" s="33">
        <v>3</v>
      </c>
      <c r="F98" s="32">
        <v>12</v>
      </c>
      <c r="G98" s="33">
        <v>2</v>
      </c>
      <c r="H98" s="32">
        <v>12</v>
      </c>
      <c r="I98" s="33">
        <v>1</v>
      </c>
      <c r="J98" s="32">
        <v>10</v>
      </c>
      <c r="K98" s="33">
        <v>1</v>
      </c>
      <c r="L98" s="32">
        <v>5</v>
      </c>
      <c r="M98" s="33">
        <v>1</v>
      </c>
      <c r="N98" s="43">
        <f t="shared" si="30"/>
        <v>10.4</v>
      </c>
      <c r="O98" s="34">
        <f t="shared" si="31"/>
        <v>1.6</v>
      </c>
    </row>
    <row r="99" spans="1:15" ht="11.25" customHeight="1">
      <c r="A99" s="29"/>
      <c r="B99" s="20"/>
      <c r="C99" s="33" t="s">
        <v>65</v>
      </c>
      <c r="D99" s="32">
        <v>0</v>
      </c>
      <c r="E99" s="33">
        <v>0</v>
      </c>
      <c r="F99" s="32">
        <v>0</v>
      </c>
      <c r="G99" s="33">
        <v>0</v>
      </c>
      <c r="H99" s="32">
        <v>0</v>
      </c>
      <c r="I99" s="33">
        <v>0</v>
      </c>
      <c r="J99" s="32">
        <v>0</v>
      </c>
      <c r="K99" s="33">
        <v>0</v>
      </c>
      <c r="L99" s="32">
        <v>0</v>
      </c>
      <c r="M99" s="33">
        <v>0</v>
      </c>
      <c r="N99" s="43">
        <f t="shared" si="30"/>
        <v>0</v>
      </c>
      <c r="O99" s="34">
        <f t="shared" si="31"/>
        <v>0</v>
      </c>
    </row>
    <row r="100" spans="1:15" ht="11.25" customHeight="1">
      <c r="A100" s="29"/>
      <c r="B100" s="20"/>
      <c r="C100" s="37" t="s">
        <v>27</v>
      </c>
      <c r="D100" s="36">
        <f aca="true" t="shared" si="32" ref="D100:M100">SUM(D93:D99)</f>
        <v>34</v>
      </c>
      <c r="E100" s="37">
        <f t="shared" si="32"/>
        <v>5</v>
      </c>
      <c r="F100" s="36">
        <f t="shared" si="32"/>
        <v>31</v>
      </c>
      <c r="G100" s="37">
        <f t="shared" si="32"/>
        <v>6</v>
      </c>
      <c r="H100" s="36">
        <f t="shared" si="32"/>
        <v>33</v>
      </c>
      <c r="I100" s="37">
        <f t="shared" si="32"/>
        <v>5</v>
      </c>
      <c r="J100" s="36">
        <f t="shared" si="32"/>
        <v>34</v>
      </c>
      <c r="K100" s="37">
        <f t="shared" si="32"/>
        <v>4</v>
      </c>
      <c r="L100" s="36">
        <f t="shared" si="32"/>
        <v>34</v>
      </c>
      <c r="M100" s="37">
        <f t="shared" si="32"/>
        <v>4</v>
      </c>
      <c r="N100" s="44">
        <f>(H100+J100+L100+D100+F100)/5</f>
        <v>33.2</v>
      </c>
      <c r="O100" s="38">
        <f>(I100+K100+M100+E100+G100)/5</f>
        <v>4.8</v>
      </c>
    </row>
    <row r="101" spans="1:15" ht="11.25" customHeight="1">
      <c r="A101" s="29"/>
      <c r="B101" s="20"/>
      <c r="C101" s="33"/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43"/>
      <c r="O101" s="34"/>
    </row>
    <row r="102" spans="1:15" ht="11.25">
      <c r="A102" s="29" t="s">
        <v>29</v>
      </c>
      <c r="B102" s="20">
        <v>1972</v>
      </c>
      <c r="C102" s="33" t="s">
        <v>6</v>
      </c>
      <c r="D102" s="32">
        <v>2</v>
      </c>
      <c r="E102" s="33">
        <v>0</v>
      </c>
      <c r="F102" s="32">
        <v>2</v>
      </c>
      <c r="G102" s="33">
        <v>1</v>
      </c>
      <c r="H102" s="32">
        <v>4</v>
      </c>
      <c r="I102" s="33">
        <v>0</v>
      </c>
      <c r="J102" s="32">
        <v>2</v>
      </c>
      <c r="K102" s="33">
        <v>4</v>
      </c>
      <c r="L102" s="32">
        <v>5</v>
      </c>
      <c r="M102" s="33">
        <v>3</v>
      </c>
      <c r="N102" s="43">
        <f aca="true" t="shared" si="33" ref="N102:N108">AVERAGE(L102,J102,H102,F102,D102)</f>
        <v>3</v>
      </c>
      <c r="O102" s="34">
        <f aca="true" t="shared" si="34" ref="O102:O108">AVERAGE(M102,K102,I102,G102,E102)</f>
        <v>1.6</v>
      </c>
    </row>
    <row r="103" spans="1:15" ht="11.25" customHeight="1">
      <c r="A103" s="29"/>
      <c r="B103" s="20"/>
      <c r="C103" s="33" t="s">
        <v>7</v>
      </c>
      <c r="D103" s="32">
        <v>0</v>
      </c>
      <c r="E103" s="33">
        <v>0</v>
      </c>
      <c r="F103" s="32">
        <v>0</v>
      </c>
      <c r="G103" s="33">
        <v>1</v>
      </c>
      <c r="H103" s="32">
        <v>0</v>
      </c>
      <c r="I103" s="33">
        <v>0</v>
      </c>
      <c r="J103" s="32">
        <v>0</v>
      </c>
      <c r="K103" s="33">
        <v>0</v>
      </c>
      <c r="L103" s="32">
        <v>0</v>
      </c>
      <c r="M103" s="33">
        <v>0</v>
      </c>
      <c r="N103" s="43">
        <f t="shared" si="33"/>
        <v>0</v>
      </c>
      <c r="O103" s="34">
        <f t="shared" si="34"/>
        <v>0.2</v>
      </c>
    </row>
    <row r="104" spans="1:15" ht="11.25" customHeight="1">
      <c r="A104" s="29"/>
      <c r="B104" s="20"/>
      <c r="C104" s="33" t="s">
        <v>8</v>
      </c>
      <c r="D104" s="32">
        <v>0</v>
      </c>
      <c r="E104" s="33">
        <v>0</v>
      </c>
      <c r="F104" s="32">
        <v>0</v>
      </c>
      <c r="G104" s="33">
        <v>0</v>
      </c>
      <c r="H104" s="32">
        <v>0</v>
      </c>
      <c r="I104" s="33">
        <v>0</v>
      </c>
      <c r="J104" s="32">
        <v>0</v>
      </c>
      <c r="K104" s="33">
        <v>0</v>
      </c>
      <c r="L104" s="32">
        <v>0</v>
      </c>
      <c r="M104" s="33">
        <v>0</v>
      </c>
      <c r="N104" s="43">
        <f t="shared" si="33"/>
        <v>0</v>
      </c>
      <c r="O104" s="34">
        <f t="shared" si="34"/>
        <v>0</v>
      </c>
    </row>
    <row r="105" spans="1:15" ht="11.25" customHeight="1">
      <c r="A105" s="29"/>
      <c r="B105" s="20"/>
      <c r="C105" s="33" t="s">
        <v>9</v>
      </c>
      <c r="D105" s="32">
        <v>0</v>
      </c>
      <c r="E105" s="33">
        <v>0</v>
      </c>
      <c r="F105" s="32">
        <v>0</v>
      </c>
      <c r="G105" s="33">
        <v>0</v>
      </c>
      <c r="H105" s="32">
        <v>0</v>
      </c>
      <c r="I105" s="33">
        <v>0</v>
      </c>
      <c r="J105" s="32">
        <v>0</v>
      </c>
      <c r="K105" s="33">
        <v>0</v>
      </c>
      <c r="L105" s="32">
        <v>0</v>
      </c>
      <c r="M105" s="33">
        <v>0</v>
      </c>
      <c r="N105" s="43">
        <f t="shared" si="33"/>
        <v>0</v>
      </c>
      <c r="O105" s="34">
        <f t="shared" si="34"/>
        <v>0</v>
      </c>
    </row>
    <row r="106" spans="1:15" ht="11.25" customHeight="1">
      <c r="A106" s="29"/>
      <c r="B106" s="20"/>
      <c r="C106" s="33" t="s">
        <v>10</v>
      </c>
      <c r="D106" s="32">
        <v>0</v>
      </c>
      <c r="E106" s="33">
        <v>0</v>
      </c>
      <c r="F106" s="32">
        <v>0</v>
      </c>
      <c r="G106" s="33">
        <v>0</v>
      </c>
      <c r="H106" s="32">
        <v>0</v>
      </c>
      <c r="I106" s="33">
        <v>0</v>
      </c>
      <c r="J106" s="32">
        <v>0</v>
      </c>
      <c r="K106" s="33">
        <v>0</v>
      </c>
      <c r="L106" s="32">
        <v>0</v>
      </c>
      <c r="M106" s="33">
        <v>1</v>
      </c>
      <c r="N106" s="43">
        <f t="shared" si="33"/>
        <v>0</v>
      </c>
      <c r="O106" s="34">
        <f t="shared" si="34"/>
        <v>0.2</v>
      </c>
    </row>
    <row r="107" spans="1:15" ht="11.25" customHeight="1">
      <c r="A107" s="29"/>
      <c r="B107" s="20"/>
      <c r="C107" s="33" t="s">
        <v>11</v>
      </c>
      <c r="D107" s="32">
        <v>2</v>
      </c>
      <c r="E107" s="33">
        <v>0</v>
      </c>
      <c r="F107" s="32">
        <v>1</v>
      </c>
      <c r="G107" s="33">
        <v>0</v>
      </c>
      <c r="H107" s="32">
        <v>0</v>
      </c>
      <c r="I107" s="33">
        <v>0</v>
      </c>
      <c r="J107" s="32">
        <v>0</v>
      </c>
      <c r="K107" s="33">
        <v>0</v>
      </c>
      <c r="L107" s="32">
        <v>0</v>
      </c>
      <c r="M107" s="33">
        <v>1</v>
      </c>
      <c r="N107" s="43">
        <f t="shared" si="33"/>
        <v>0.6</v>
      </c>
      <c r="O107" s="34">
        <f t="shared" si="34"/>
        <v>0.2</v>
      </c>
    </row>
    <row r="108" spans="1:15" ht="11.25" customHeight="1">
      <c r="A108" s="29"/>
      <c r="B108" s="20"/>
      <c r="C108" s="33" t="s">
        <v>65</v>
      </c>
      <c r="D108" s="32">
        <v>0</v>
      </c>
      <c r="E108" s="33">
        <v>0</v>
      </c>
      <c r="F108" s="32">
        <v>0</v>
      </c>
      <c r="G108" s="33">
        <v>0</v>
      </c>
      <c r="H108" s="32">
        <v>0</v>
      </c>
      <c r="I108" s="33">
        <v>0</v>
      </c>
      <c r="J108" s="32">
        <v>0</v>
      </c>
      <c r="K108" s="33">
        <v>0</v>
      </c>
      <c r="L108" s="32">
        <v>0</v>
      </c>
      <c r="M108" s="33">
        <v>0</v>
      </c>
      <c r="N108" s="43">
        <f t="shared" si="33"/>
        <v>0</v>
      </c>
      <c r="O108" s="34">
        <f t="shared" si="34"/>
        <v>0</v>
      </c>
    </row>
    <row r="109" spans="1:15" ht="11.25" customHeight="1">
      <c r="A109" s="29"/>
      <c r="B109" s="20"/>
      <c r="C109" s="37" t="s">
        <v>27</v>
      </c>
      <c r="D109" s="36">
        <f aca="true" t="shared" si="35" ref="D109:M109">SUM(D102:D108)</f>
        <v>4</v>
      </c>
      <c r="E109" s="37">
        <f t="shared" si="35"/>
        <v>0</v>
      </c>
      <c r="F109" s="36">
        <f t="shared" si="35"/>
        <v>3</v>
      </c>
      <c r="G109" s="37">
        <f t="shared" si="35"/>
        <v>2</v>
      </c>
      <c r="H109" s="36">
        <f t="shared" si="35"/>
        <v>4</v>
      </c>
      <c r="I109" s="37">
        <f t="shared" si="35"/>
        <v>0</v>
      </c>
      <c r="J109" s="36">
        <f t="shared" si="35"/>
        <v>2</v>
      </c>
      <c r="K109" s="37">
        <f t="shared" si="35"/>
        <v>4</v>
      </c>
      <c r="L109" s="36">
        <f t="shared" si="35"/>
        <v>5</v>
      </c>
      <c r="M109" s="37">
        <f t="shared" si="35"/>
        <v>5</v>
      </c>
      <c r="N109" s="44">
        <f>(H109+J109+L109+D109+F109)/5</f>
        <v>3.6</v>
      </c>
      <c r="O109" s="38">
        <f>(I109+K109+M109+E109+G109)/5</f>
        <v>2.2</v>
      </c>
    </row>
    <row r="110" spans="1:15" ht="11.25" customHeight="1">
      <c r="A110" s="29"/>
      <c r="B110" s="20"/>
      <c r="C110" s="33"/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43"/>
      <c r="O110" s="34"/>
    </row>
    <row r="111" spans="1:15" ht="11.25" customHeight="1">
      <c r="A111" s="29" t="s">
        <v>16</v>
      </c>
      <c r="B111" s="20">
        <v>1974</v>
      </c>
      <c r="C111" s="33" t="s">
        <v>6</v>
      </c>
      <c r="D111" s="32">
        <v>5</v>
      </c>
      <c r="E111" s="33">
        <v>41</v>
      </c>
      <c r="F111" s="32">
        <v>4</v>
      </c>
      <c r="G111" s="33">
        <v>46</v>
      </c>
      <c r="H111" s="32">
        <v>10</v>
      </c>
      <c r="I111" s="33">
        <v>40</v>
      </c>
      <c r="J111" s="32">
        <v>10</v>
      </c>
      <c r="K111" s="33">
        <v>42</v>
      </c>
      <c r="L111" s="32">
        <v>11</v>
      </c>
      <c r="M111" s="33">
        <v>35</v>
      </c>
      <c r="N111" s="43">
        <f aca="true" t="shared" si="36" ref="N111:N117">AVERAGE(L111,J111,H111,F111,D111)</f>
        <v>8</v>
      </c>
      <c r="O111" s="34">
        <f aca="true" t="shared" si="37" ref="O111:O117">AVERAGE(M111,K111,I111,G111,E111)</f>
        <v>40.8</v>
      </c>
    </row>
    <row r="112" spans="1:15" ht="11.25" customHeight="1">
      <c r="A112" s="29"/>
      <c r="B112" s="20"/>
      <c r="C112" s="33" t="s">
        <v>7</v>
      </c>
      <c r="D112" s="32">
        <v>3</v>
      </c>
      <c r="E112" s="33">
        <v>6</v>
      </c>
      <c r="F112" s="32">
        <v>2</v>
      </c>
      <c r="G112" s="33">
        <v>6</v>
      </c>
      <c r="H112" s="32">
        <v>0</v>
      </c>
      <c r="I112" s="33">
        <v>7</v>
      </c>
      <c r="J112" s="32">
        <v>2</v>
      </c>
      <c r="K112" s="33">
        <v>8</v>
      </c>
      <c r="L112" s="32">
        <v>0</v>
      </c>
      <c r="M112" s="33">
        <v>4</v>
      </c>
      <c r="N112" s="43">
        <f t="shared" si="36"/>
        <v>1.4</v>
      </c>
      <c r="O112" s="34">
        <f t="shared" si="37"/>
        <v>6.2</v>
      </c>
    </row>
    <row r="113" spans="1:15" ht="11.25" customHeight="1">
      <c r="A113" s="29"/>
      <c r="B113" s="20"/>
      <c r="C113" s="33" t="s">
        <v>8</v>
      </c>
      <c r="D113" s="32">
        <v>0</v>
      </c>
      <c r="E113" s="33">
        <v>3</v>
      </c>
      <c r="F113" s="32">
        <v>0</v>
      </c>
      <c r="G113" s="33">
        <v>1</v>
      </c>
      <c r="H113" s="32">
        <v>0</v>
      </c>
      <c r="I113" s="33">
        <v>1</v>
      </c>
      <c r="J113" s="32">
        <v>0</v>
      </c>
      <c r="K113" s="33">
        <v>1</v>
      </c>
      <c r="L113" s="32">
        <v>0</v>
      </c>
      <c r="M113" s="33">
        <v>0</v>
      </c>
      <c r="N113" s="43">
        <f t="shared" si="36"/>
        <v>0</v>
      </c>
      <c r="O113" s="34">
        <f t="shared" si="37"/>
        <v>1.2</v>
      </c>
    </row>
    <row r="114" spans="1:15" ht="11.25" customHeight="1">
      <c r="A114" s="29"/>
      <c r="B114" s="20"/>
      <c r="C114" s="33" t="s">
        <v>9</v>
      </c>
      <c r="D114" s="32">
        <v>0</v>
      </c>
      <c r="E114" s="33">
        <v>0</v>
      </c>
      <c r="F114" s="32">
        <v>1</v>
      </c>
      <c r="G114" s="33">
        <v>0</v>
      </c>
      <c r="H114" s="32">
        <v>1</v>
      </c>
      <c r="I114" s="33">
        <v>0</v>
      </c>
      <c r="J114" s="32">
        <v>1</v>
      </c>
      <c r="K114" s="33">
        <v>0</v>
      </c>
      <c r="L114" s="32">
        <v>0</v>
      </c>
      <c r="M114" s="33">
        <v>0</v>
      </c>
      <c r="N114" s="43">
        <f t="shared" si="36"/>
        <v>0.6</v>
      </c>
      <c r="O114" s="34">
        <f t="shared" si="37"/>
        <v>0</v>
      </c>
    </row>
    <row r="115" spans="1:15" ht="11.25" customHeight="1">
      <c r="A115" s="29"/>
      <c r="B115" s="20"/>
      <c r="C115" s="33" t="s">
        <v>10</v>
      </c>
      <c r="D115" s="32">
        <v>0</v>
      </c>
      <c r="E115" s="33">
        <v>2</v>
      </c>
      <c r="F115" s="32">
        <v>0</v>
      </c>
      <c r="G115" s="33">
        <v>3</v>
      </c>
      <c r="H115" s="32">
        <v>0</v>
      </c>
      <c r="I115" s="33">
        <v>0</v>
      </c>
      <c r="J115" s="32">
        <v>0</v>
      </c>
      <c r="K115" s="33">
        <v>0</v>
      </c>
      <c r="L115" s="32">
        <v>0</v>
      </c>
      <c r="M115" s="33">
        <v>0</v>
      </c>
      <c r="N115" s="43">
        <f t="shared" si="36"/>
        <v>0</v>
      </c>
      <c r="O115" s="34">
        <f t="shared" si="37"/>
        <v>1</v>
      </c>
    </row>
    <row r="116" spans="1:15" ht="11.25" customHeight="1">
      <c r="A116" s="29"/>
      <c r="B116" s="20"/>
      <c r="C116" s="33" t="s">
        <v>11</v>
      </c>
      <c r="D116" s="32">
        <v>0</v>
      </c>
      <c r="E116" s="33">
        <v>1</v>
      </c>
      <c r="F116" s="32">
        <v>0</v>
      </c>
      <c r="G116" s="33">
        <v>1</v>
      </c>
      <c r="H116" s="32">
        <v>0</v>
      </c>
      <c r="I116" s="33">
        <v>0</v>
      </c>
      <c r="J116" s="32">
        <v>0</v>
      </c>
      <c r="K116" s="33">
        <v>0</v>
      </c>
      <c r="L116" s="32">
        <v>0</v>
      </c>
      <c r="M116" s="33">
        <v>1</v>
      </c>
      <c r="N116" s="43">
        <f t="shared" si="36"/>
        <v>0</v>
      </c>
      <c r="O116" s="34">
        <f t="shared" si="37"/>
        <v>0.6</v>
      </c>
    </row>
    <row r="117" spans="1:15" ht="11.25" customHeight="1">
      <c r="A117" s="29"/>
      <c r="B117" s="20"/>
      <c r="C117" s="33" t="s">
        <v>65</v>
      </c>
      <c r="D117" s="32">
        <v>0</v>
      </c>
      <c r="E117" s="33">
        <v>0</v>
      </c>
      <c r="F117" s="32">
        <v>0</v>
      </c>
      <c r="G117" s="33">
        <v>0</v>
      </c>
      <c r="H117" s="32">
        <v>0</v>
      </c>
      <c r="I117" s="33">
        <v>0</v>
      </c>
      <c r="J117" s="32">
        <v>0</v>
      </c>
      <c r="K117" s="33">
        <v>1</v>
      </c>
      <c r="L117" s="32">
        <v>0</v>
      </c>
      <c r="M117" s="33">
        <v>1</v>
      </c>
      <c r="N117" s="43">
        <f t="shared" si="36"/>
        <v>0</v>
      </c>
      <c r="O117" s="34">
        <f t="shared" si="37"/>
        <v>0.4</v>
      </c>
    </row>
    <row r="118" spans="1:15" ht="11.25" customHeight="1">
      <c r="A118" s="29"/>
      <c r="B118" s="20"/>
      <c r="C118" s="37" t="s">
        <v>27</v>
      </c>
      <c r="D118" s="36">
        <f aca="true" t="shared" si="38" ref="D118:M118">SUM(D111:D117)</f>
        <v>8</v>
      </c>
      <c r="E118" s="37">
        <f t="shared" si="38"/>
        <v>53</v>
      </c>
      <c r="F118" s="36">
        <f t="shared" si="38"/>
        <v>7</v>
      </c>
      <c r="G118" s="37">
        <f t="shared" si="38"/>
        <v>57</v>
      </c>
      <c r="H118" s="36">
        <f t="shared" si="38"/>
        <v>11</v>
      </c>
      <c r="I118" s="37">
        <f t="shared" si="38"/>
        <v>48</v>
      </c>
      <c r="J118" s="36">
        <f t="shared" si="38"/>
        <v>13</v>
      </c>
      <c r="K118" s="37">
        <f t="shared" si="38"/>
        <v>52</v>
      </c>
      <c r="L118" s="36">
        <f t="shared" si="38"/>
        <v>11</v>
      </c>
      <c r="M118" s="37">
        <f t="shared" si="38"/>
        <v>41</v>
      </c>
      <c r="N118" s="44">
        <f>(H118+J118+L118+D118+F118)/5</f>
        <v>10</v>
      </c>
      <c r="O118" s="38">
        <f>(I118+K118+M118+E118+G118)/5</f>
        <v>50.2</v>
      </c>
    </row>
    <row r="119" spans="1:15" ht="11.25" customHeight="1">
      <c r="A119" s="29"/>
      <c r="B119" s="20"/>
      <c r="C119" s="33"/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43"/>
      <c r="O119" s="34"/>
    </row>
    <row r="120" spans="1:15" ht="11.25" customHeight="1">
      <c r="A120" s="29" t="s">
        <v>17</v>
      </c>
      <c r="B120" s="20">
        <v>1975</v>
      </c>
      <c r="C120" s="33" t="s">
        <v>6</v>
      </c>
      <c r="D120" s="32">
        <v>6</v>
      </c>
      <c r="E120" s="33">
        <v>6</v>
      </c>
      <c r="F120" s="32">
        <v>4</v>
      </c>
      <c r="G120" s="33">
        <v>9</v>
      </c>
      <c r="H120" s="32">
        <v>7</v>
      </c>
      <c r="I120" s="33">
        <v>8</v>
      </c>
      <c r="J120" s="32">
        <v>8</v>
      </c>
      <c r="K120" s="33">
        <v>4</v>
      </c>
      <c r="L120" s="32">
        <v>10</v>
      </c>
      <c r="M120" s="33">
        <v>4</v>
      </c>
      <c r="N120" s="43">
        <f aca="true" t="shared" si="39" ref="N120:N126">AVERAGE(L120,J120,H120,F120,D120)</f>
        <v>7</v>
      </c>
      <c r="O120" s="34">
        <f aca="true" t="shared" si="40" ref="O120:O126">AVERAGE(M120,K120,I120,G120,E120)</f>
        <v>6.2</v>
      </c>
    </row>
    <row r="121" spans="1:15" ht="11.25" customHeight="1">
      <c r="A121" s="29"/>
      <c r="B121" s="20"/>
      <c r="C121" s="33" t="s">
        <v>7</v>
      </c>
      <c r="D121" s="32">
        <v>0</v>
      </c>
      <c r="E121" s="33">
        <v>0</v>
      </c>
      <c r="F121" s="32">
        <v>0</v>
      </c>
      <c r="G121" s="33">
        <v>0</v>
      </c>
      <c r="H121" s="32">
        <v>0</v>
      </c>
      <c r="I121" s="33">
        <v>0</v>
      </c>
      <c r="J121" s="32">
        <v>0</v>
      </c>
      <c r="K121" s="33">
        <v>0</v>
      </c>
      <c r="L121" s="32">
        <v>0</v>
      </c>
      <c r="M121" s="33">
        <v>0</v>
      </c>
      <c r="N121" s="43">
        <f t="shared" si="39"/>
        <v>0</v>
      </c>
      <c r="O121" s="34">
        <f t="shared" si="40"/>
        <v>0</v>
      </c>
    </row>
    <row r="122" spans="1:15" ht="11.25" customHeight="1">
      <c r="A122" s="29"/>
      <c r="B122" s="20"/>
      <c r="C122" s="33" t="s">
        <v>8</v>
      </c>
      <c r="D122" s="32">
        <v>0</v>
      </c>
      <c r="E122" s="33">
        <v>0</v>
      </c>
      <c r="F122" s="32">
        <v>0</v>
      </c>
      <c r="G122" s="33">
        <v>0</v>
      </c>
      <c r="H122" s="32">
        <v>0</v>
      </c>
      <c r="I122" s="33">
        <v>0</v>
      </c>
      <c r="J122" s="32">
        <v>0</v>
      </c>
      <c r="K122" s="33">
        <v>0</v>
      </c>
      <c r="L122" s="32">
        <v>0</v>
      </c>
      <c r="M122" s="33">
        <v>0</v>
      </c>
      <c r="N122" s="43">
        <f t="shared" si="39"/>
        <v>0</v>
      </c>
      <c r="O122" s="34">
        <f t="shared" si="40"/>
        <v>0</v>
      </c>
    </row>
    <row r="123" spans="1:15" ht="11.25" customHeight="1">
      <c r="A123" s="29"/>
      <c r="B123" s="20"/>
      <c r="C123" s="33" t="s">
        <v>9</v>
      </c>
      <c r="D123" s="32">
        <v>0</v>
      </c>
      <c r="E123" s="33">
        <v>0</v>
      </c>
      <c r="F123" s="32">
        <v>0</v>
      </c>
      <c r="G123" s="33">
        <v>0</v>
      </c>
      <c r="H123" s="32">
        <v>0</v>
      </c>
      <c r="I123" s="33">
        <v>0</v>
      </c>
      <c r="J123" s="32">
        <v>0</v>
      </c>
      <c r="K123" s="33">
        <v>0</v>
      </c>
      <c r="L123" s="32">
        <v>0</v>
      </c>
      <c r="M123" s="33">
        <v>0</v>
      </c>
      <c r="N123" s="43">
        <f t="shared" si="39"/>
        <v>0</v>
      </c>
      <c r="O123" s="34">
        <f t="shared" si="40"/>
        <v>0</v>
      </c>
    </row>
    <row r="124" spans="1:15" ht="11.25" customHeight="1">
      <c r="A124" s="29"/>
      <c r="B124" s="20"/>
      <c r="C124" s="33" t="s">
        <v>10</v>
      </c>
      <c r="D124" s="32">
        <v>0</v>
      </c>
      <c r="E124" s="33">
        <v>0</v>
      </c>
      <c r="F124" s="32">
        <v>0</v>
      </c>
      <c r="G124" s="33">
        <v>0</v>
      </c>
      <c r="H124" s="32">
        <v>0</v>
      </c>
      <c r="I124" s="33">
        <v>0</v>
      </c>
      <c r="J124" s="32">
        <v>0</v>
      </c>
      <c r="K124" s="33">
        <v>0</v>
      </c>
      <c r="L124" s="32">
        <v>0</v>
      </c>
      <c r="M124" s="33">
        <v>0</v>
      </c>
      <c r="N124" s="43">
        <f t="shared" si="39"/>
        <v>0</v>
      </c>
      <c r="O124" s="34">
        <f t="shared" si="40"/>
        <v>0</v>
      </c>
    </row>
    <row r="125" spans="1:15" ht="11.25" customHeight="1">
      <c r="A125" s="29"/>
      <c r="B125" s="20"/>
      <c r="C125" s="33" t="s">
        <v>11</v>
      </c>
      <c r="D125" s="32">
        <v>0</v>
      </c>
      <c r="E125" s="33">
        <v>0</v>
      </c>
      <c r="F125" s="32">
        <v>0</v>
      </c>
      <c r="G125" s="33">
        <v>0</v>
      </c>
      <c r="H125" s="32">
        <v>0</v>
      </c>
      <c r="I125" s="33">
        <v>0</v>
      </c>
      <c r="J125" s="32">
        <v>0</v>
      </c>
      <c r="K125" s="33">
        <v>0</v>
      </c>
      <c r="L125" s="32">
        <v>0</v>
      </c>
      <c r="M125" s="33">
        <v>0</v>
      </c>
      <c r="N125" s="43">
        <f t="shared" si="39"/>
        <v>0</v>
      </c>
      <c r="O125" s="34">
        <f t="shared" si="40"/>
        <v>0</v>
      </c>
    </row>
    <row r="126" spans="1:15" ht="11.25" customHeight="1">
      <c r="A126" s="29"/>
      <c r="B126" s="20"/>
      <c r="C126" s="33" t="s">
        <v>65</v>
      </c>
      <c r="D126" s="32">
        <v>0</v>
      </c>
      <c r="E126" s="33">
        <v>0</v>
      </c>
      <c r="F126" s="32">
        <v>0</v>
      </c>
      <c r="G126" s="33">
        <v>0</v>
      </c>
      <c r="H126" s="32">
        <v>0</v>
      </c>
      <c r="I126" s="33">
        <v>0</v>
      </c>
      <c r="J126" s="32">
        <v>0</v>
      </c>
      <c r="K126" s="33">
        <v>0</v>
      </c>
      <c r="L126" s="32">
        <v>0</v>
      </c>
      <c r="M126" s="33">
        <v>0</v>
      </c>
      <c r="N126" s="43">
        <f t="shared" si="39"/>
        <v>0</v>
      </c>
      <c r="O126" s="34">
        <f t="shared" si="40"/>
        <v>0</v>
      </c>
    </row>
    <row r="127" spans="1:15" ht="11.25" customHeight="1">
      <c r="A127" s="29"/>
      <c r="B127" s="20"/>
      <c r="C127" s="37" t="s">
        <v>27</v>
      </c>
      <c r="D127" s="36">
        <f aca="true" t="shared" si="41" ref="D127:M127">SUM(D120:D126)</f>
        <v>6</v>
      </c>
      <c r="E127" s="37">
        <f t="shared" si="41"/>
        <v>6</v>
      </c>
      <c r="F127" s="36">
        <f t="shared" si="41"/>
        <v>4</v>
      </c>
      <c r="G127" s="37">
        <f t="shared" si="41"/>
        <v>9</v>
      </c>
      <c r="H127" s="36">
        <f t="shared" si="41"/>
        <v>7</v>
      </c>
      <c r="I127" s="37">
        <f t="shared" si="41"/>
        <v>8</v>
      </c>
      <c r="J127" s="36">
        <f t="shared" si="41"/>
        <v>8</v>
      </c>
      <c r="K127" s="37">
        <f t="shared" si="41"/>
        <v>4</v>
      </c>
      <c r="L127" s="36">
        <f t="shared" si="41"/>
        <v>10</v>
      </c>
      <c r="M127" s="37">
        <f t="shared" si="41"/>
        <v>4</v>
      </c>
      <c r="N127" s="44">
        <f>(H127+J127+L127+D127+F127)/5</f>
        <v>7</v>
      </c>
      <c r="O127" s="38">
        <f>(I127+K127+M127+E127+G127)/5</f>
        <v>6.2</v>
      </c>
    </row>
    <row r="128" spans="1:15" ht="11.25" customHeight="1">
      <c r="A128" s="29"/>
      <c r="B128" s="20"/>
      <c r="C128" s="33"/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43"/>
      <c r="O128" s="34"/>
    </row>
    <row r="129" spans="1:15" ht="11.25" customHeight="1">
      <c r="A129" s="29" t="s">
        <v>18</v>
      </c>
      <c r="B129" s="20">
        <v>1987</v>
      </c>
      <c r="C129" s="33" t="s">
        <v>6</v>
      </c>
      <c r="D129" s="32">
        <v>6</v>
      </c>
      <c r="E129" s="33">
        <v>3</v>
      </c>
      <c r="F129" s="32">
        <v>5</v>
      </c>
      <c r="G129" s="33">
        <v>8</v>
      </c>
      <c r="H129" s="32">
        <v>9</v>
      </c>
      <c r="I129" s="33">
        <v>8</v>
      </c>
      <c r="J129" s="32">
        <v>8</v>
      </c>
      <c r="K129" s="33">
        <v>8</v>
      </c>
      <c r="L129" s="32">
        <v>9</v>
      </c>
      <c r="M129" s="33">
        <v>8</v>
      </c>
      <c r="N129" s="43">
        <f aca="true" t="shared" si="42" ref="N129:N135">AVERAGE(L129,J129,H129,F129,D129)</f>
        <v>7.4</v>
      </c>
      <c r="O129" s="34">
        <f aca="true" t="shared" si="43" ref="O129:O135">AVERAGE(M129,K129,I129,G129,E129)</f>
        <v>7</v>
      </c>
    </row>
    <row r="130" spans="1:15" ht="11.25" customHeight="1">
      <c r="A130" s="29"/>
      <c r="B130" s="20"/>
      <c r="C130" s="33" t="s">
        <v>7</v>
      </c>
      <c r="D130" s="32">
        <v>2</v>
      </c>
      <c r="E130" s="33">
        <v>1</v>
      </c>
      <c r="F130" s="32">
        <v>1</v>
      </c>
      <c r="G130" s="33">
        <v>1</v>
      </c>
      <c r="H130" s="32">
        <v>0</v>
      </c>
      <c r="I130" s="33">
        <v>7</v>
      </c>
      <c r="J130" s="32">
        <v>0</v>
      </c>
      <c r="K130" s="33">
        <v>6</v>
      </c>
      <c r="L130" s="32">
        <v>0</v>
      </c>
      <c r="M130" s="33">
        <v>4</v>
      </c>
      <c r="N130" s="43">
        <f t="shared" si="42"/>
        <v>0.6</v>
      </c>
      <c r="O130" s="34">
        <f t="shared" si="43"/>
        <v>3.8</v>
      </c>
    </row>
    <row r="131" spans="1:15" ht="11.25" customHeight="1">
      <c r="A131" s="29"/>
      <c r="B131" s="20"/>
      <c r="C131" s="33" t="s">
        <v>8</v>
      </c>
      <c r="D131" s="32">
        <v>0</v>
      </c>
      <c r="E131" s="33">
        <v>0</v>
      </c>
      <c r="F131" s="32">
        <v>0</v>
      </c>
      <c r="G131" s="33">
        <v>0</v>
      </c>
      <c r="H131" s="32">
        <v>0</v>
      </c>
      <c r="I131" s="33">
        <v>0</v>
      </c>
      <c r="J131" s="32">
        <v>0</v>
      </c>
      <c r="K131" s="33">
        <v>0</v>
      </c>
      <c r="L131" s="32">
        <v>0</v>
      </c>
      <c r="M131" s="33">
        <v>0</v>
      </c>
      <c r="N131" s="43">
        <f t="shared" si="42"/>
        <v>0</v>
      </c>
      <c r="O131" s="34">
        <f t="shared" si="43"/>
        <v>0</v>
      </c>
    </row>
    <row r="132" spans="1:15" ht="11.25" customHeight="1">
      <c r="A132" s="29"/>
      <c r="B132" s="20"/>
      <c r="C132" s="33" t="s">
        <v>9</v>
      </c>
      <c r="D132" s="32">
        <v>0</v>
      </c>
      <c r="E132" s="33">
        <v>0</v>
      </c>
      <c r="F132" s="32">
        <v>0</v>
      </c>
      <c r="G132" s="33">
        <v>0</v>
      </c>
      <c r="H132" s="32">
        <v>0</v>
      </c>
      <c r="I132" s="33">
        <v>0</v>
      </c>
      <c r="J132" s="32">
        <v>0</v>
      </c>
      <c r="K132" s="33">
        <v>0</v>
      </c>
      <c r="L132" s="32">
        <v>0</v>
      </c>
      <c r="M132" s="33">
        <v>0</v>
      </c>
      <c r="N132" s="43">
        <f t="shared" si="42"/>
        <v>0</v>
      </c>
      <c r="O132" s="34">
        <f t="shared" si="43"/>
        <v>0</v>
      </c>
    </row>
    <row r="133" spans="1:15" ht="11.25" customHeight="1">
      <c r="A133" s="29"/>
      <c r="B133" s="20"/>
      <c r="C133" s="33" t="s">
        <v>10</v>
      </c>
      <c r="D133" s="32">
        <v>0</v>
      </c>
      <c r="E133" s="33">
        <v>0</v>
      </c>
      <c r="F133" s="32">
        <v>0</v>
      </c>
      <c r="G133" s="33">
        <v>0</v>
      </c>
      <c r="H133" s="32">
        <v>0</v>
      </c>
      <c r="I133" s="33">
        <v>0</v>
      </c>
      <c r="J133" s="32">
        <v>0</v>
      </c>
      <c r="K133" s="33">
        <v>0</v>
      </c>
      <c r="L133" s="32">
        <v>0</v>
      </c>
      <c r="M133" s="33">
        <v>0</v>
      </c>
      <c r="N133" s="43">
        <f t="shared" si="42"/>
        <v>0</v>
      </c>
      <c r="O133" s="34">
        <f t="shared" si="43"/>
        <v>0</v>
      </c>
    </row>
    <row r="134" spans="1:15" ht="11.25" customHeight="1">
      <c r="A134" s="29"/>
      <c r="B134" s="20"/>
      <c r="C134" s="33" t="s">
        <v>11</v>
      </c>
      <c r="D134" s="32">
        <v>0</v>
      </c>
      <c r="E134" s="33">
        <v>0</v>
      </c>
      <c r="F134" s="32">
        <v>0</v>
      </c>
      <c r="G134" s="33">
        <v>1</v>
      </c>
      <c r="H134" s="32">
        <v>0</v>
      </c>
      <c r="I134" s="33">
        <v>1</v>
      </c>
      <c r="J134" s="32">
        <v>0</v>
      </c>
      <c r="K134" s="33">
        <v>0</v>
      </c>
      <c r="L134" s="32">
        <v>0</v>
      </c>
      <c r="M134" s="33">
        <v>1</v>
      </c>
      <c r="N134" s="43">
        <f t="shared" si="42"/>
        <v>0</v>
      </c>
      <c r="O134" s="34">
        <f t="shared" si="43"/>
        <v>0.6</v>
      </c>
    </row>
    <row r="135" spans="1:15" ht="11.25" customHeight="1">
      <c r="A135" s="29"/>
      <c r="B135" s="20"/>
      <c r="C135" s="33" t="s">
        <v>65</v>
      </c>
      <c r="D135" s="32">
        <v>0</v>
      </c>
      <c r="E135" s="33">
        <v>0</v>
      </c>
      <c r="F135" s="32">
        <v>0</v>
      </c>
      <c r="G135" s="33">
        <v>0</v>
      </c>
      <c r="H135" s="32">
        <v>0</v>
      </c>
      <c r="I135" s="33">
        <v>0</v>
      </c>
      <c r="J135" s="32">
        <v>0</v>
      </c>
      <c r="K135" s="33">
        <v>0</v>
      </c>
      <c r="L135" s="32">
        <v>0</v>
      </c>
      <c r="M135" s="33">
        <v>0</v>
      </c>
      <c r="N135" s="43">
        <f t="shared" si="42"/>
        <v>0</v>
      </c>
      <c r="O135" s="34">
        <f t="shared" si="43"/>
        <v>0</v>
      </c>
    </row>
    <row r="136" spans="1:15" ht="11.25" customHeight="1">
      <c r="A136" s="19"/>
      <c r="B136" s="20"/>
      <c r="C136" s="37" t="s">
        <v>27</v>
      </c>
      <c r="D136" s="36">
        <f aca="true" t="shared" si="44" ref="D136:M136">SUM(D129:D135)</f>
        <v>8</v>
      </c>
      <c r="E136" s="37">
        <f t="shared" si="44"/>
        <v>4</v>
      </c>
      <c r="F136" s="36">
        <f t="shared" si="44"/>
        <v>6</v>
      </c>
      <c r="G136" s="37">
        <f t="shared" si="44"/>
        <v>10</v>
      </c>
      <c r="H136" s="36">
        <f t="shared" si="44"/>
        <v>9</v>
      </c>
      <c r="I136" s="37">
        <f t="shared" si="44"/>
        <v>16</v>
      </c>
      <c r="J136" s="36">
        <f t="shared" si="44"/>
        <v>8</v>
      </c>
      <c r="K136" s="37">
        <f t="shared" si="44"/>
        <v>14</v>
      </c>
      <c r="L136" s="36">
        <f t="shared" si="44"/>
        <v>9</v>
      </c>
      <c r="M136" s="37">
        <f t="shared" si="44"/>
        <v>13</v>
      </c>
      <c r="N136" s="44">
        <f>(H136+J136+L136+D136+F136)/5</f>
        <v>8</v>
      </c>
      <c r="O136" s="38">
        <f>(I136+K136+M136+E136+G136)/5</f>
        <v>11.4</v>
      </c>
    </row>
    <row r="137" spans="1:15" ht="11.25" customHeight="1">
      <c r="A137" s="19"/>
      <c r="B137" s="20"/>
      <c r="C137" s="33"/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43"/>
      <c r="O137" s="34"/>
    </row>
    <row r="138" spans="1:15" ht="11.25" customHeight="1">
      <c r="A138" s="29" t="s">
        <v>19</v>
      </c>
      <c r="B138" s="20">
        <v>1985</v>
      </c>
      <c r="C138" s="33" t="s">
        <v>6</v>
      </c>
      <c r="D138" s="32">
        <v>2</v>
      </c>
      <c r="E138" s="33">
        <v>7</v>
      </c>
      <c r="F138" s="32">
        <v>3</v>
      </c>
      <c r="G138" s="33">
        <v>7</v>
      </c>
      <c r="H138" s="32">
        <v>1</v>
      </c>
      <c r="I138" s="33">
        <v>12</v>
      </c>
      <c r="J138" s="32">
        <v>3</v>
      </c>
      <c r="K138" s="33">
        <v>12</v>
      </c>
      <c r="L138" s="32">
        <v>2</v>
      </c>
      <c r="M138" s="33">
        <v>7</v>
      </c>
      <c r="N138" s="43">
        <f aca="true" t="shared" si="45" ref="N138:N144">AVERAGE(L138,J138,H138,F138,D138)</f>
        <v>2.2</v>
      </c>
      <c r="O138" s="34">
        <f aca="true" t="shared" si="46" ref="O138:O144">AVERAGE(M138,K138,I138,G138,E138)</f>
        <v>9</v>
      </c>
    </row>
    <row r="139" spans="1:15" ht="11.25" customHeight="1">
      <c r="A139" s="29"/>
      <c r="B139" s="20"/>
      <c r="C139" s="33" t="s">
        <v>7</v>
      </c>
      <c r="D139" s="32">
        <v>0</v>
      </c>
      <c r="E139" s="33">
        <v>0</v>
      </c>
      <c r="F139" s="32">
        <v>0</v>
      </c>
      <c r="G139" s="33">
        <v>0</v>
      </c>
      <c r="H139" s="32">
        <v>0</v>
      </c>
      <c r="I139" s="33">
        <v>0</v>
      </c>
      <c r="J139" s="32">
        <v>1</v>
      </c>
      <c r="K139" s="33">
        <v>0</v>
      </c>
      <c r="L139" s="32">
        <v>0</v>
      </c>
      <c r="M139" s="33">
        <v>0</v>
      </c>
      <c r="N139" s="43">
        <f t="shared" si="45"/>
        <v>0.2</v>
      </c>
      <c r="O139" s="34">
        <f t="shared" si="46"/>
        <v>0</v>
      </c>
    </row>
    <row r="140" spans="1:15" ht="11.25" customHeight="1">
      <c r="A140" s="29"/>
      <c r="B140" s="20"/>
      <c r="C140" s="33" t="s">
        <v>8</v>
      </c>
      <c r="D140" s="32">
        <v>0</v>
      </c>
      <c r="E140" s="33">
        <v>0</v>
      </c>
      <c r="F140" s="32">
        <v>0</v>
      </c>
      <c r="G140" s="33">
        <v>0</v>
      </c>
      <c r="H140" s="32">
        <v>0</v>
      </c>
      <c r="I140" s="33">
        <v>0</v>
      </c>
      <c r="J140" s="32">
        <v>0</v>
      </c>
      <c r="K140" s="33">
        <v>0</v>
      </c>
      <c r="L140" s="32">
        <v>0</v>
      </c>
      <c r="M140" s="33">
        <v>1</v>
      </c>
      <c r="N140" s="43">
        <f t="shared" si="45"/>
        <v>0</v>
      </c>
      <c r="O140" s="34">
        <f t="shared" si="46"/>
        <v>0.2</v>
      </c>
    </row>
    <row r="141" spans="1:15" ht="11.25" customHeight="1">
      <c r="A141" s="29"/>
      <c r="B141" s="20"/>
      <c r="C141" s="33" t="s">
        <v>9</v>
      </c>
      <c r="D141" s="32">
        <v>0</v>
      </c>
      <c r="E141" s="33">
        <v>0</v>
      </c>
      <c r="F141" s="32">
        <v>0</v>
      </c>
      <c r="G141" s="33">
        <v>0</v>
      </c>
      <c r="H141" s="32">
        <v>0</v>
      </c>
      <c r="I141" s="33">
        <v>0</v>
      </c>
      <c r="J141" s="32">
        <v>0</v>
      </c>
      <c r="K141" s="33">
        <v>0</v>
      </c>
      <c r="L141" s="32">
        <v>0</v>
      </c>
      <c r="M141" s="33">
        <v>0</v>
      </c>
      <c r="N141" s="43">
        <f t="shared" si="45"/>
        <v>0</v>
      </c>
      <c r="O141" s="34">
        <f t="shared" si="46"/>
        <v>0</v>
      </c>
    </row>
    <row r="142" spans="1:15" ht="11.25" customHeight="1">
      <c r="A142" s="29"/>
      <c r="B142" s="20"/>
      <c r="C142" s="33" t="s">
        <v>10</v>
      </c>
      <c r="D142" s="32">
        <v>0</v>
      </c>
      <c r="E142" s="33">
        <v>0</v>
      </c>
      <c r="F142" s="32">
        <v>0</v>
      </c>
      <c r="G142" s="33">
        <v>0</v>
      </c>
      <c r="H142" s="32">
        <v>0</v>
      </c>
      <c r="I142" s="33">
        <v>0</v>
      </c>
      <c r="J142" s="32">
        <v>0</v>
      </c>
      <c r="K142" s="33">
        <v>0</v>
      </c>
      <c r="L142" s="32">
        <v>0</v>
      </c>
      <c r="M142" s="33">
        <v>0</v>
      </c>
      <c r="N142" s="43">
        <f t="shared" si="45"/>
        <v>0</v>
      </c>
      <c r="O142" s="34">
        <f t="shared" si="46"/>
        <v>0</v>
      </c>
    </row>
    <row r="143" spans="1:15" ht="11.25" customHeight="1">
      <c r="A143" s="29"/>
      <c r="B143" s="20"/>
      <c r="C143" s="33" t="s">
        <v>11</v>
      </c>
      <c r="D143" s="32">
        <v>0</v>
      </c>
      <c r="E143" s="33">
        <v>0</v>
      </c>
      <c r="F143" s="32">
        <v>0</v>
      </c>
      <c r="G143" s="33">
        <v>0</v>
      </c>
      <c r="H143" s="32">
        <v>0</v>
      </c>
      <c r="I143" s="33">
        <v>0</v>
      </c>
      <c r="J143" s="32">
        <v>0</v>
      </c>
      <c r="K143" s="33">
        <v>0</v>
      </c>
      <c r="L143" s="32">
        <v>0</v>
      </c>
      <c r="M143" s="33">
        <v>0</v>
      </c>
      <c r="N143" s="43">
        <f t="shared" si="45"/>
        <v>0</v>
      </c>
      <c r="O143" s="34">
        <f t="shared" si="46"/>
        <v>0</v>
      </c>
    </row>
    <row r="144" spans="1:15" ht="11.25" customHeight="1">
      <c r="A144" s="29"/>
      <c r="B144" s="20"/>
      <c r="C144" s="33" t="s">
        <v>65</v>
      </c>
      <c r="D144" s="32">
        <v>0</v>
      </c>
      <c r="E144" s="33">
        <v>0</v>
      </c>
      <c r="F144" s="32">
        <v>0</v>
      </c>
      <c r="G144" s="33">
        <v>0</v>
      </c>
      <c r="H144" s="32">
        <v>0</v>
      </c>
      <c r="I144" s="33">
        <v>0</v>
      </c>
      <c r="J144" s="32">
        <v>0</v>
      </c>
      <c r="K144" s="33">
        <v>0</v>
      </c>
      <c r="L144" s="32">
        <v>0</v>
      </c>
      <c r="M144" s="33">
        <v>0</v>
      </c>
      <c r="N144" s="43">
        <f t="shared" si="45"/>
        <v>0</v>
      </c>
      <c r="O144" s="34">
        <f t="shared" si="46"/>
        <v>0</v>
      </c>
    </row>
    <row r="145" spans="1:15" ht="11.25" customHeight="1">
      <c r="A145" s="29"/>
      <c r="B145" s="20"/>
      <c r="C145" s="37" t="s">
        <v>27</v>
      </c>
      <c r="D145" s="36">
        <f aca="true" t="shared" si="47" ref="D145:M145">SUM(D138:D144)</f>
        <v>2</v>
      </c>
      <c r="E145" s="37">
        <f t="shared" si="47"/>
        <v>7</v>
      </c>
      <c r="F145" s="36">
        <f t="shared" si="47"/>
        <v>3</v>
      </c>
      <c r="G145" s="37">
        <f t="shared" si="47"/>
        <v>7</v>
      </c>
      <c r="H145" s="36">
        <f t="shared" si="47"/>
        <v>1</v>
      </c>
      <c r="I145" s="37">
        <f t="shared" si="47"/>
        <v>12</v>
      </c>
      <c r="J145" s="36">
        <f t="shared" si="47"/>
        <v>4</v>
      </c>
      <c r="K145" s="37">
        <f t="shared" si="47"/>
        <v>12</v>
      </c>
      <c r="L145" s="36">
        <f t="shared" si="47"/>
        <v>2</v>
      </c>
      <c r="M145" s="37">
        <f t="shared" si="47"/>
        <v>8</v>
      </c>
      <c r="N145" s="44">
        <f>(H145+J145+L145+D145+F145)/5</f>
        <v>2.4</v>
      </c>
      <c r="O145" s="38">
        <f>(I145+K145+M145+E145+G145)/5</f>
        <v>9.2</v>
      </c>
    </row>
    <row r="146" spans="1:15" ht="11.25" customHeight="1">
      <c r="A146" s="29"/>
      <c r="B146" s="20"/>
      <c r="C146" s="33"/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43"/>
      <c r="O146" s="34"/>
    </row>
    <row r="147" spans="1:15" ht="11.25">
      <c r="A147" s="29" t="s">
        <v>30</v>
      </c>
      <c r="B147" s="20">
        <v>1994</v>
      </c>
      <c r="C147" s="33" t="s">
        <v>6</v>
      </c>
      <c r="D147" s="32">
        <v>7</v>
      </c>
      <c r="E147" s="33">
        <v>4</v>
      </c>
      <c r="F147" s="32">
        <v>6</v>
      </c>
      <c r="G147" s="33">
        <v>7</v>
      </c>
      <c r="H147" s="32">
        <v>9</v>
      </c>
      <c r="I147" s="33">
        <v>8</v>
      </c>
      <c r="J147" s="32">
        <v>13</v>
      </c>
      <c r="K147" s="33">
        <v>3</v>
      </c>
      <c r="L147" s="32">
        <v>18</v>
      </c>
      <c r="M147" s="33">
        <v>11</v>
      </c>
      <c r="N147" s="43">
        <f aca="true" t="shared" si="48" ref="N147:N153">AVERAGE(L147,J147,H147,F147,D147)</f>
        <v>10.6</v>
      </c>
      <c r="O147" s="34">
        <f aca="true" t="shared" si="49" ref="O147:O153">AVERAGE(M147,K147,I147,G147,E147)</f>
        <v>6.6</v>
      </c>
    </row>
    <row r="148" spans="1:15" ht="11.25" customHeight="1">
      <c r="A148" s="29"/>
      <c r="B148" s="20"/>
      <c r="C148" s="33" t="s">
        <v>7</v>
      </c>
      <c r="D148" s="32">
        <v>0</v>
      </c>
      <c r="E148" s="33">
        <v>1</v>
      </c>
      <c r="F148" s="32">
        <v>0</v>
      </c>
      <c r="G148" s="33">
        <v>1</v>
      </c>
      <c r="H148" s="32">
        <v>0</v>
      </c>
      <c r="I148" s="33">
        <v>2</v>
      </c>
      <c r="J148" s="32">
        <v>1</v>
      </c>
      <c r="K148" s="33">
        <v>0</v>
      </c>
      <c r="L148" s="32">
        <v>1</v>
      </c>
      <c r="M148" s="33">
        <v>0</v>
      </c>
      <c r="N148" s="43">
        <f t="shared" si="48"/>
        <v>0.4</v>
      </c>
      <c r="O148" s="34">
        <f t="shared" si="49"/>
        <v>0.8</v>
      </c>
    </row>
    <row r="149" spans="1:15" ht="11.25" customHeight="1">
      <c r="A149" s="29"/>
      <c r="B149" s="20"/>
      <c r="C149" s="33" t="s">
        <v>8</v>
      </c>
      <c r="D149" s="32">
        <v>0</v>
      </c>
      <c r="E149" s="33">
        <v>0</v>
      </c>
      <c r="F149" s="32">
        <v>0</v>
      </c>
      <c r="G149" s="33">
        <v>0</v>
      </c>
      <c r="H149" s="32">
        <v>0</v>
      </c>
      <c r="I149" s="33">
        <v>0</v>
      </c>
      <c r="J149" s="32">
        <v>0</v>
      </c>
      <c r="K149" s="33">
        <v>0</v>
      </c>
      <c r="L149" s="32">
        <v>0</v>
      </c>
      <c r="M149" s="33">
        <v>0</v>
      </c>
      <c r="N149" s="43">
        <f t="shared" si="48"/>
        <v>0</v>
      </c>
      <c r="O149" s="34">
        <f t="shared" si="49"/>
        <v>0</v>
      </c>
    </row>
    <row r="150" spans="1:15" ht="11.25" customHeight="1">
      <c r="A150" s="29"/>
      <c r="B150" s="20"/>
      <c r="C150" s="33" t="s">
        <v>9</v>
      </c>
      <c r="D150" s="32">
        <v>0</v>
      </c>
      <c r="E150" s="33">
        <v>0</v>
      </c>
      <c r="F150" s="32">
        <v>0</v>
      </c>
      <c r="G150" s="33">
        <v>0</v>
      </c>
      <c r="H150" s="32">
        <v>0</v>
      </c>
      <c r="I150" s="33">
        <v>0</v>
      </c>
      <c r="J150" s="32">
        <v>0</v>
      </c>
      <c r="K150" s="33">
        <v>0</v>
      </c>
      <c r="L150" s="32">
        <v>0</v>
      </c>
      <c r="M150" s="33">
        <v>0</v>
      </c>
      <c r="N150" s="43">
        <f t="shared" si="48"/>
        <v>0</v>
      </c>
      <c r="O150" s="34">
        <f t="shared" si="49"/>
        <v>0</v>
      </c>
    </row>
    <row r="151" spans="1:15" ht="11.25" customHeight="1">
      <c r="A151" s="29"/>
      <c r="B151" s="20"/>
      <c r="C151" s="33" t="s">
        <v>10</v>
      </c>
      <c r="D151" s="32">
        <v>0</v>
      </c>
      <c r="E151" s="33">
        <v>0</v>
      </c>
      <c r="F151" s="32">
        <v>0</v>
      </c>
      <c r="G151" s="33">
        <v>0</v>
      </c>
      <c r="H151" s="32">
        <v>0</v>
      </c>
      <c r="I151" s="33">
        <v>0</v>
      </c>
      <c r="J151" s="32">
        <v>0</v>
      </c>
      <c r="K151" s="33">
        <v>0</v>
      </c>
      <c r="L151" s="32">
        <v>0</v>
      </c>
      <c r="M151" s="33">
        <v>0</v>
      </c>
      <c r="N151" s="43">
        <f t="shared" si="48"/>
        <v>0</v>
      </c>
      <c r="O151" s="34">
        <f t="shared" si="49"/>
        <v>0</v>
      </c>
    </row>
    <row r="152" spans="1:15" ht="11.25" customHeight="1">
      <c r="A152" s="29"/>
      <c r="B152" s="20"/>
      <c r="C152" s="33" t="s">
        <v>11</v>
      </c>
      <c r="D152" s="32">
        <v>0</v>
      </c>
      <c r="E152" s="33">
        <v>1</v>
      </c>
      <c r="F152" s="32">
        <v>1</v>
      </c>
      <c r="G152" s="33">
        <v>1</v>
      </c>
      <c r="H152" s="32">
        <v>0</v>
      </c>
      <c r="I152" s="33">
        <v>1</v>
      </c>
      <c r="J152" s="32">
        <v>2</v>
      </c>
      <c r="K152" s="33">
        <v>1</v>
      </c>
      <c r="L152" s="32">
        <v>1</v>
      </c>
      <c r="M152" s="33">
        <v>2</v>
      </c>
      <c r="N152" s="43">
        <f t="shared" si="48"/>
        <v>0.8</v>
      </c>
      <c r="O152" s="34">
        <f t="shared" si="49"/>
        <v>1.2</v>
      </c>
    </row>
    <row r="153" spans="1:15" ht="11.25" customHeight="1">
      <c r="A153" s="29"/>
      <c r="B153" s="20"/>
      <c r="C153" s="33" t="s">
        <v>65</v>
      </c>
      <c r="D153" s="32">
        <v>0</v>
      </c>
      <c r="E153" s="33">
        <v>0</v>
      </c>
      <c r="F153" s="32">
        <v>0</v>
      </c>
      <c r="G153" s="33">
        <v>0</v>
      </c>
      <c r="H153" s="32">
        <v>0</v>
      </c>
      <c r="I153" s="33">
        <v>0</v>
      </c>
      <c r="J153" s="32">
        <v>0</v>
      </c>
      <c r="K153" s="33">
        <v>0</v>
      </c>
      <c r="L153" s="32">
        <v>0</v>
      </c>
      <c r="M153" s="33">
        <v>0</v>
      </c>
      <c r="N153" s="43">
        <f t="shared" si="48"/>
        <v>0</v>
      </c>
      <c r="O153" s="34">
        <f t="shared" si="49"/>
        <v>0</v>
      </c>
    </row>
    <row r="154" spans="1:15" ht="11.25" customHeight="1">
      <c r="A154" s="29"/>
      <c r="B154" s="20"/>
      <c r="C154" s="37" t="s">
        <v>27</v>
      </c>
      <c r="D154" s="36">
        <f aca="true" t="shared" si="50" ref="D154:M154">SUM(D147:D153)</f>
        <v>7</v>
      </c>
      <c r="E154" s="37">
        <f t="shared" si="50"/>
        <v>6</v>
      </c>
      <c r="F154" s="36">
        <f t="shared" si="50"/>
        <v>7</v>
      </c>
      <c r="G154" s="37">
        <f t="shared" si="50"/>
        <v>9</v>
      </c>
      <c r="H154" s="36">
        <f t="shared" si="50"/>
        <v>9</v>
      </c>
      <c r="I154" s="37">
        <f t="shared" si="50"/>
        <v>11</v>
      </c>
      <c r="J154" s="36">
        <f t="shared" si="50"/>
        <v>16</v>
      </c>
      <c r="K154" s="37">
        <f t="shared" si="50"/>
        <v>4</v>
      </c>
      <c r="L154" s="36">
        <f t="shared" si="50"/>
        <v>20</v>
      </c>
      <c r="M154" s="37">
        <f t="shared" si="50"/>
        <v>13</v>
      </c>
      <c r="N154" s="44">
        <f>(H154+J154+L154+D154+F154)/5</f>
        <v>11.8</v>
      </c>
      <c r="O154" s="38">
        <f>(I154+K154+M154+E154+G154)/5</f>
        <v>8.6</v>
      </c>
    </row>
    <row r="155" spans="1:15" ht="11.25" customHeight="1">
      <c r="A155" s="29"/>
      <c r="B155" s="20"/>
      <c r="C155" s="33"/>
      <c r="D155" s="32"/>
      <c r="E155" s="33"/>
      <c r="F155" s="32"/>
      <c r="G155" s="33"/>
      <c r="H155" s="32"/>
      <c r="I155" s="33"/>
      <c r="J155" s="32"/>
      <c r="K155" s="33"/>
      <c r="L155" s="32"/>
      <c r="M155" s="33"/>
      <c r="N155" s="43"/>
      <c r="O155" s="34"/>
    </row>
    <row r="156" spans="1:15" ht="11.25">
      <c r="A156" s="29" t="s">
        <v>31</v>
      </c>
      <c r="B156" s="20">
        <v>1975</v>
      </c>
      <c r="C156" s="33" t="s">
        <v>6</v>
      </c>
      <c r="D156" s="32">
        <v>5</v>
      </c>
      <c r="E156" s="33">
        <v>17</v>
      </c>
      <c r="F156" s="32">
        <v>2</v>
      </c>
      <c r="G156" s="33">
        <v>22</v>
      </c>
      <c r="H156" s="32">
        <v>0</v>
      </c>
      <c r="I156" s="33">
        <v>17</v>
      </c>
      <c r="J156" s="32">
        <v>1</v>
      </c>
      <c r="K156" s="33">
        <v>19</v>
      </c>
      <c r="L156" s="32">
        <v>3</v>
      </c>
      <c r="M156" s="33">
        <v>18</v>
      </c>
      <c r="N156" s="43">
        <f aca="true" t="shared" si="51" ref="N156:N162">AVERAGE(L156,J156,H156,F156,D156)</f>
        <v>2.2</v>
      </c>
      <c r="O156" s="34">
        <f aca="true" t="shared" si="52" ref="O156:O162">AVERAGE(M156,K156,I156,G156,E156)</f>
        <v>18.6</v>
      </c>
    </row>
    <row r="157" spans="1:15" ht="11.25" customHeight="1">
      <c r="A157" s="29"/>
      <c r="B157" s="20"/>
      <c r="C157" s="33" t="s">
        <v>7</v>
      </c>
      <c r="D157" s="32">
        <v>1</v>
      </c>
      <c r="E157" s="33">
        <v>4</v>
      </c>
      <c r="F157" s="32">
        <v>2</v>
      </c>
      <c r="G157" s="33">
        <v>3</v>
      </c>
      <c r="H157" s="32">
        <v>3</v>
      </c>
      <c r="I157" s="33">
        <v>4</v>
      </c>
      <c r="J157" s="32">
        <v>3</v>
      </c>
      <c r="K157" s="33">
        <v>3</v>
      </c>
      <c r="L157" s="32">
        <v>2</v>
      </c>
      <c r="M157" s="33">
        <v>2</v>
      </c>
      <c r="N157" s="43">
        <f t="shared" si="51"/>
        <v>2.2</v>
      </c>
      <c r="O157" s="34">
        <f t="shared" si="52"/>
        <v>3.2</v>
      </c>
    </row>
    <row r="158" spans="1:15" ht="11.25" customHeight="1">
      <c r="A158" s="29"/>
      <c r="B158" s="20"/>
      <c r="C158" s="33" t="s">
        <v>8</v>
      </c>
      <c r="D158" s="32">
        <v>1</v>
      </c>
      <c r="E158" s="33">
        <v>0</v>
      </c>
      <c r="F158" s="32">
        <v>1</v>
      </c>
      <c r="G158" s="33">
        <v>0</v>
      </c>
      <c r="H158" s="32">
        <v>1</v>
      </c>
      <c r="I158" s="33">
        <v>0</v>
      </c>
      <c r="J158" s="32">
        <v>1</v>
      </c>
      <c r="K158" s="33">
        <v>0</v>
      </c>
      <c r="L158" s="32">
        <v>1</v>
      </c>
      <c r="M158" s="33">
        <v>0</v>
      </c>
      <c r="N158" s="43">
        <f t="shared" si="51"/>
        <v>1</v>
      </c>
      <c r="O158" s="34">
        <f t="shared" si="52"/>
        <v>0</v>
      </c>
    </row>
    <row r="159" spans="1:15" ht="11.25" customHeight="1">
      <c r="A159" s="29"/>
      <c r="B159" s="20"/>
      <c r="C159" s="33" t="s">
        <v>9</v>
      </c>
      <c r="D159" s="32">
        <v>0</v>
      </c>
      <c r="E159" s="33">
        <v>0</v>
      </c>
      <c r="F159" s="32">
        <v>0</v>
      </c>
      <c r="G159" s="33">
        <v>0</v>
      </c>
      <c r="H159" s="32">
        <v>0</v>
      </c>
      <c r="I159" s="33">
        <v>1</v>
      </c>
      <c r="J159" s="32">
        <v>0</v>
      </c>
      <c r="K159" s="33">
        <v>1</v>
      </c>
      <c r="L159" s="32">
        <v>0</v>
      </c>
      <c r="M159" s="33">
        <v>0</v>
      </c>
      <c r="N159" s="43">
        <f t="shared" si="51"/>
        <v>0</v>
      </c>
      <c r="O159" s="34">
        <f t="shared" si="52"/>
        <v>0.4</v>
      </c>
    </row>
    <row r="160" spans="1:15" ht="11.25" customHeight="1">
      <c r="A160" s="29"/>
      <c r="B160" s="20"/>
      <c r="C160" s="33" t="s">
        <v>10</v>
      </c>
      <c r="D160" s="32">
        <v>0</v>
      </c>
      <c r="E160" s="33">
        <v>1</v>
      </c>
      <c r="F160" s="32">
        <v>0</v>
      </c>
      <c r="G160" s="33">
        <v>1</v>
      </c>
      <c r="H160" s="32">
        <v>0</v>
      </c>
      <c r="I160" s="33">
        <v>0</v>
      </c>
      <c r="J160" s="32">
        <v>0</v>
      </c>
      <c r="K160" s="33">
        <v>0</v>
      </c>
      <c r="L160" s="32">
        <v>0</v>
      </c>
      <c r="M160" s="33">
        <v>0</v>
      </c>
      <c r="N160" s="43">
        <f t="shared" si="51"/>
        <v>0</v>
      </c>
      <c r="O160" s="34">
        <f t="shared" si="52"/>
        <v>0.4</v>
      </c>
    </row>
    <row r="161" spans="1:15" ht="11.25" customHeight="1">
      <c r="A161" s="29"/>
      <c r="B161" s="20"/>
      <c r="C161" s="33" t="s">
        <v>11</v>
      </c>
      <c r="D161" s="32">
        <v>1</v>
      </c>
      <c r="E161" s="33">
        <v>2</v>
      </c>
      <c r="F161" s="32">
        <v>1</v>
      </c>
      <c r="G161" s="33">
        <v>1</v>
      </c>
      <c r="H161" s="32">
        <v>1</v>
      </c>
      <c r="I161" s="33">
        <v>2</v>
      </c>
      <c r="J161" s="32">
        <v>0</v>
      </c>
      <c r="K161" s="33">
        <v>1</v>
      </c>
      <c r="L161" s="32">
        <v>1</v>
      </c>
      <c r="M161" s="33">
        <v>1</v>
      </c>
      <c r="N161" s="43">
        <f t="shared" si="51"/>
        <v>0.8</v>
      </c>
      <c r="O161" s="34">
        <f t="shared" si="52"/>
        <v>1.4</v>
      </c>
    </row>
    <row r="162" spans="1:15" ht="11.25" customHeight="1">
      <c r="A162" s="29"/>
      <c r="B162" s="20"/>
      <c r="C162" s="33" t="s">
        <v>65</v>
      </c>
      <c r="D162" s="32">
        <v>0</v>
      </c>
      <c r="E162" s="33">
        <v>0</v>
      </c>
      <c r="F162" s="32">
        <v>0</v>
      </c>
      <c r="G162" s="33">
        <v>0</v>
      </c>
      <c r="H162" s="32">
        <v>0</v>
      </c>
      <c r="I162" s="33">
        <v>0</v>
      </c>
      <c r="J162" s="32">
        <v>0</v>
      </c>
      <c r="K162" s="33">
        <v>1</v>
      </c>
      <c r="L162" s="32">
        <v>0</v>
      </c>
      <c r="M162" s="33">
        <v>0</v>
      </c>
      <c r="N162" s="43">
        <f t="shared" si="51"/>
        <v>0</v>
      </c>
      <c r="O162" s="34">
        <f t="shared" si="52"/>
        <v>0.2</v>
      </c>
    </row>
    <row r="163" spans="1:15" ht="11.25" customHeight="1">
      <c r="A163" s="29"/>
      <c r="B163" s="20"/>
      <c r="C163" s="37" t="s">
        <v>27</v>
      </c>
      <c r="D163" s="36">
        <f aca="true" t="shared" si="53" ref="D163:M163">SUM(D156:D162)</f>
        <v>8</v>
      </c>
      <c r="E163" s="37">
        <f t="shared" si="53"/>
        <v>24</v>
      </c>
      <c r="F163" s="36">
        <f t="shared" si="53"/>
        <v>6</v>
      </c>
      <c r="G163" s="37">
        <f t="shared" si="53"/>
        <v>27</v>
      </c>
      <c r="H163" s="36">
        <f t="shared" si="53"/>
        <v>5</v>
      </c>
      <c r="I163" s="37">
        <f t="shared" si="53"/>
        <v>24</v>
      </c>
      <c r="J163" s="36">
        <f t="shared" si="53"/>
        <v>5</v>
      </c>
      <c r="K163" s="37">
        <f t="shared" si="53"/>
        <v>25</v>
      </c>
      <c r="L163" s="36">
        <f t="shared" si="53"/>
        <v>7</v>
      </c>
      <c r="M163" s="37">
        <f t="shared" si="53"/>
        <v>21</v>
      </c>
      <c r="N163" s="44">
        <f>(H163+J163+L163+D163+F163)/5</f>
        <v>6.2</v>
      </c>
      <c r="O163" s="38">
        <f>(I163+K163+M163+E163+G163)/5</f>
        <v>24.2</v>
      </c>
    </row>
    <row r="164" spans="1:15" ht="11.25" customHeight="1">
      <c r="A164" s="29"/>
      <c r="B164" s="20"/>
      <c r="C164" s="33"/>
      <c r="D164" s="32"/>
      <c r="E164" s="33"/>
      <c r="F164" s="32"/>
      <c r="G164" s="33"/>
      <c r="H164" s="32"/>
      <c r="I164" s="33"/>
      <c r="J164" s="32"/>
      <c r="K164" s="33"/>
      <c r="L164" s="32"/>
      <c r="M164" s="33"/>
      <c r="N164" s="43"/>
      <c r="O164" s="34"/>
    </row>
    <row r="165" spans="1:15" ht="11.25" customHeight="1">
      <c r="A165" s="29" t="s">
        <v>20</v>
      </c>
      <c r="B165" s="20">
        <v>1969</v>
      </c>
      <c r="C165" s="33" t="s">
        <v>6</v>
      </c>
      <c r="D165" s="32">
        <v>1</v>
      </c>
      <c r="E165" s="33">
        <v>3</v>
      </c>
      <c r="F165" s="32">
        <v>3</v>
      </c>
      <c r="G165" s="33">
        <v>3</v>
      </c>
      <c r="H165" s="32">
        <v>3</v>
      </c>
      <c r="I165" s="33">
        <v>2</v>
      </c>
      <c r="J165" s="32">
        <v>4</v>
      </c>
      <c r="K165" s="33">
        <v>2</v>
      </c>
      <c r="L165" s="32">
        <v>3</v>
      </c>
      <c r="M165" s="33">
        <v>1</v>
      </c>
      <c r="N165" s="43">
        <f aca="true" t="shared" si="54" ref="N165:N171">AVERAGE(L165,J165,H165,F165,D165)</f>
        <v>2.8</v>
      </c>
      <c r="O165" s="34">
        <f aca="true" t="shared" si="55" ref="O165:O171">AVERAGE(M165,K165,I165,G165,E165)</f>
        <v>2.2</v>
      </c>
    </row>
    <row r="166" spans="1:15" ht="11.25" customHeight="1">
      <c r="A166" s="29"/>
      <c r="B166" s="20"/>
      <c r="C166" s="33" t="s">
        <v>7</v>
      </c>
      <c r="D166" s="32">
        <v>1</v>
      </c>
      <c r="E166" s="33">
        <v>1</v>
      </c>
      <c r="F166" s="32">
        <v>2</v>
      </c>
      <c r="G166" s="33">
        <v>0</v>
      </c>
      <c r="H166" s="32">
        <v>1</v>
      </c>
      <c r="I166" s="33">
        <v>2</v>
      </c>
      <c r="J166" s="32">
        <v>0</v>
      </c>
      <c r="K166" s="33">
        <v>1</v>
      </c>
      <c r="L166" s="32">
        <v>0</v>
      </c>
      <c r="M166" s="33">
        <v>1</v>
      </c>
      <c r="N166" s="43">
        <f t="shared" si="54"/>
        <v>0.8</v>
      </c>
      <c r="O166" s="34">
        <f t="shared" si="55"/>
        <v>1</v>
      </c>
    </row>
    <row r="167" spans="1:15" ht="11.25" customHeight="1">
      <c r="A167" s="29"/>
      <c r="B167" s="20"/>
      <c r="C167" s="33" t="s">
        <v>8</v>
      </c>
      <c r="D167" s="32">
        <v>0</v>
      </c>
      <c r="E167" s="33">
        <v>0</v>
      </c>
      <c r="F167" s="32">
        <v>0</v>
      </c>
      <c r="G167" s="33">
        <v>0</v>
      </c>
      <c r="H167" s="32">
        <v>0</v>
      </c>
      <c r="I167" s="33">
        <v>0</v>
      </c>
      <c r="J167" s="32">
        <v>0</v>
      </c>
      <c r="K167" s="33">
        <v>0</v>
      </c>
      <c r="L167" s="32">
        <v>0</v>
      </c>
      <c r="M167" s="33">
        <v>0</v>
      </c>
      <c r="N167" s="43">
        <f t="shared" si="54"/>
        <v>0</v>
      </c>
      <c r="O167" s="34">
        <f t="shared" si="55"/>
        <v>0</v>
      </c>
    </row>
    <row r="168" spans="1:15" ht="11.25" customHeight="1">
      <c r="A168" s="29"/>
      <c r="B168" s="20"/>
      <c r="C168" s="33" t="s">
        <v>9</v>
      </c>
      <c r="D168" s="32">
        <v>0</v>
      </c>
      <c r="E168" s="33">
        <v>0</v>
      </c>
      <c r="F168" s="32">
        <v>0</v>
      </c>
      <c r="G168" s="33">
        <v>0</v>
      </c>
      <c r="H168" s="32">
        <v>0</v>
      </c>
      <c r="I168" s="33">
        <v>0</v>
      </c>
      <c r="J168" s="32">
        <v>0</v>
      </c>
      <c r="K168" s="33">
        <v>0</v>
      </c>
      <c r="L168" s="32">
        <v>0</v>
      </c>
      <c r="M168" s="33">
        <v>0</v>
      </c>
      <c r="N168" s="43">
        <f t="shared" si="54"/>
        <v>0</v>
      </c>
      <c r="O168" s="34">
        <f t="shared" si="55"/>
        <v>0</v>
      </c>
    </row>
    <row r="169" spans="1:15" ht="11.25" customHeight="1">
      <c r="A169" s="29"/>
      <c r="B169" s="20"/>
      <c r="C169" s="33" t="s">
        <v>10</v>
      </c>
      <c r="D169" s="32">
        <v>0</v>
      </c>
      <c r="E169" s="33">
        <v>0</v>
      </c>
      <c r="F169" s="32">
        <v>0</v>
      </c>
      <c r="G169" s="33">
        <v>1</v>
      </c>
      <c r="H169" s="32">
        <v>0</v>
      </c>
      <c r="I169" s="33">
        <v>0</v>
      </c>
      <c r="J169" s="32">
        <v>0</v>
      </c>
      <c r="K169" s="33">
        <v>1</v>
      </c>
      <c r="L169" s="32">
        <v>0</v>
      </c>
      <c r="M169" s="33">
        <v>0</v>
      </c>
      <c r="N169" s="43">
        <f t="shared" si="54"/>
        <v>0</v>
      </c>
      <c r="O169" s="34">
        <f t="shared" si="55"/>
        <v>0.4</v>
      </c>
    </row>
    <row r="170" spans="1:15" ht="11.25" customHeight="1">
      <c r="A170" s="29"/>
      <c r="B170" s="20"/>
      <c r="C170" s="33" t="s">
        <v>11</v>
      </c>
      <c r="D170" s="32">
        <v>0</v>
      </c>
      <c r="E170" s="33">
        <v>2</v>
      </c>
      <c r="F170" s="32">
        <v>1</v>
      </c>
      <c r="G170" s="33">
        <v>1</v>
      </c>
      <c r="H170" s="32">
        <v>1</v>
      </c>
      <c r="I170" s="33">
        <v>2</v>
      </c>
      <c r="J170" s="32">
        <v>2</v>
      </c>
      <c r="K170" s="33">
        <v>0</v>
      </c>
      <c r="L170" s="32">
        <v>0</v>
      </c>
      <c r="M170" s="33">
        <v>1</v>
      </c>
      <c r="N170" s="43">
        <f t="shared" si="54"/>
        <v>0.8</v>
      </c>
      <c r="O170" s="34">
        <f t="shared" si="55"/>
        <v>1.2</v>
      </c>
    </row>
    <row r="171" spans="1:15" ht="11.25" customHeight="1">
      <c r="A171" s="29"/>
      <c r="B171" s="20"/>
      <c r="C171" s="33" t="s">
        <v>65</v>
      </c>
      <c r="D171" s="32">
        <v>0</v>
      </c>
      <c r="E171" s="33">
        <v>0</v>
      </c>
      <c r="F171" s="32">
        <v>0</v>
      </c>
      <c r="G171" s="33">
        <v>0</v>
      </c>
      <c r="H171" s="32">
        <v>0</v>
      </c>
      <c r="I171" s="33">
        <v>0</v>
      </c>
      <c r="J171" s="32">
        <v>0</v>
      </c>
      <c r="K171" s="33">
        <v>0</v>
      </c>
      <c r="L171" s="32">
        <v>1</v>
      </c>
      <c r="M171" s="33">
        <v>1</v>
      </c>
      <c r="N171" s="43">
        <f t="shared" si="54"/>
        <v>0.2</v>
      </c>
      <c r="O171" s="34">
        <f t="shared" si="55"/>
        <v>0.2</v>
      </c>
    </row>
    <row r="172" spans="1:15" ht="11.25" customHeight="1">
      <c r="A172" s="29"/>
      <c r="B172" s="20"/>
      <c r="C172" s="37" t="s">
        <v>27</v>
      </c>
      <c r="D172" s="36">
        <f aca="true" t="shared" si="56" ref="D172:M172">SUM(D165:D171)</f>
        <v>2</v>
      </c>
      <c r="E172" s="37">
        <f t="shared" si="56"/>
        <v>6</v>
      </c>
      <c r="F172" s="36">
        <f t="shared" si="56"/>
        <v>6</v>
      </c>
      <c r="G172" s="37">
        <f t="shared" si="56"/>
        <v>5</v>
      </c>
      <c r="H172" s="36">
        <f t="shared" si="56"/>
        <v>5</v>
      </c>
      <c r="I172" s="37">
        <f t="shared" si="56"/>
        <v>6</v>
      </c>
      <c r="J172" s="36">
        <f t="shared" si="56"/>
        <v>6</v>
      </c>
      <c r="K172" s="37">
        <f t="shared" si="56"/>
        <v>4</v>
      </c>
      <c r="L172" s="36">
        <f t="shared" si="56"/>
        <v>4</v>
      </c>
      <c r="M172" s="37">
        <f t="shared" si="56"/>
        <v>4</v>
      </c>
      <c r="N172" s="44">
        <f>(H172+J172+L172+D172+F172)/5</f>
        <v>4.6</v>
      </c>
      <c r="O172" s="38">
        <f>(I172+K172+M172+E172+G172)/5</f>
        <v>5</v>
      </c>
    </row>
    <row r="173" spans="1:15" ht="11.25" customHeight="1">
      <c r="A173" s="29"/>
      <c r="B173" s="20"/>
      <c r="C173" s="33"/>
      <c r="D173" s="32"/>
      <c r="E173" s="33"/>
      <c r="F173" s="32"/>
      <c r="G173" s="33"/>
      <c r="H173" s="32"/>
      <c r="I173" s="33"/>
      <c r="J173" s="32"/>
      <c r="K173" s="33"/>
      <c r="L173" s="32"/>
      <c r="M173" s="33"/>
      <c r="N173" s="43"/>
      <c r="O173" s="34"/>
    </row>
    <row r="174" spans="1:15" ht="11.25">
      <c r="A174" s="29" t="s">
        <v>32</v>
      </c>
      <c r="B174" s="20">
        <v>1976</v>
      </c>
      <c r="C174" s="33" t="s">
        <v>6</v>
      </c>
      <c r="D174" s="32">
        <v>34</v>
      </c>
      <c r="E174" s="33">
        <v>5</v>
      </c>
      <c r="F174" s="32">
        <f>36-6</f>
        <v>30</v>
      </c>
      <c r="G174" s="33">
        <f>7-3</f>
        <v>4</v>
      </c>
      <c r="H174" s="32">
        <v>28</v>
      </c>
      <c r="I174" s="33">
        <v>8</v>
      </c>
      <c r="J174" s="32">
        <v>21</v>
      </c>
      <c r="K174" s="33">
        <v>7</v>
      </c>
      <c r="L174" s="32">
        <v>26</v>
      </c>
      <c r="M174" s="33">
        <v>8</v>
      </c>
      <c r="N174" s="43">
        <f aca="true" t="shared" si="57" ref="N174:N180">AVERAGE(L174,J174,H174,F174,D174)</f>
        <v>27.8</v>
      </c>
      <c r="O174" s="34">
        <f aca="true" t="shared" si="58" ref="O174:O180">AVERAGE(M174,K174,I174,G174,E174)</f>
        <v>6.4</v>
      </c>
    </row>
    <row r="175" spans="1:15" ht="11.25" customHeight="1">
      <c r="A175" s="29"/>
      <c r="B175" s="20"/>
      <c r="C175" s="33" t="s">
        <v>7</v>
      </c>
      <c r="D175" s="32">
        <v>2</v>
      </c>
      <c r="E175" s="33">
        <v>1</v>
      </c>
      <c r="F175" s="32">
        <v>1</v>
      </c>
      <c r="G175" s="33">
        <v>0</v>
      </c>
      <c r="H175" s="32">
        <v>2</v>
      </c>
      <c r="I175" s="33">
        <v>2</v>
      </c>
      <c r="J175" s="32">
        <v>1</v>
      </c>
      <c r="K175" s="33">
        <v>1</v>
      </c>
      <c r="L175" s="32">
        <v>0</v>
      </c>
      <c r="M175" s="33">
        <v>0</v>
      </c>
      <c r="N175" s="43">
        <f t="shared" si="57"/>
        <v>1.2</v>
      </c>
      <c r="O175" s="34">
        <f t="shared" si="58"/>
        <v>0.8</v>
      </c>
    </row>
    <row r="176" spans="1:15" ht="11.25" customHeight="1">
      <c r="A176" s="29"/>
      <c r="B176" s="20"/>
      <c r="C176" s="33" t="s">
        <v>8</v>
      </c>
      <c r="D176" s="32">
        <v>0</v>
      </c>
      <c r="E176" s="33">
        <v>1</v>
      </c>
      <c r="F176" s="32">
        <v>0</v>
      </c>
      <c r="G176" s="33">
        <v>1</v>
      </c>
      <c r="H176" s="32">
        <v>0</v>
      </c>
      <c r="I176" s="33">
        <v>0</v>
      </c>
      <c r="J176" s="32">
        <v>0</v>
      </c>
      <c r="K176" s="33">
        <v>0</v>
      </c>
      <c r="L176" s="32">
        <v>0</v>
      </c>
      <c r="M176" s="33">
        <v>0</v>
      </c>
      <c r="N176" s="43">
        <f t="shared" si="57"/>
        <v>0</v>
      </c>
      <c r="O176" s="34">
        <f t="shared" si="58"/>
        <v>0.4</v>
      </c>
    </row>
    <row r="177" spans="1:15" ht="11.25" customHeight="1">
      <c r="A177" s="29"/>
      <c r="B177" s="20"/>
      <c r="C177" s="33" t="s">
        <v>9</v>
      </c>
      <c r="D177" s="32">
        <v>3</v>
      </c>
      <c r="E177" s="33">
        <v>3</v>
      </c>
      <c r="F177" s="32">
        <v>2</v>
      </c>
      <c r="G177" s="33">
        <f>5-1</f>
        <v>4</v>
      </c>
      <c r="H177" s="32">
        <v>2</v>
      </c>
      <c r="I177" s="33">
        <v>2</v>
      </c>
      <c r="J177" s="32">
        <v>3</v>
      </c>
      <c r="K177" s="33">
        <v>2</v>
      </c>
      <c r="L177" s="32">
        <v>2</v>
      </c>
      <c r="M177" s="33">
        <v>1</v>
      </c>
      <c r="N177" s="43">
        <f t="shared" si="57"/>
        <v>2.4</v>
      </c>
      <c r="O177" s="34">
        <f t="shared" si="58"/>
        <v>2.4</v>
      </c>
    </row>
    <row r="178" spans="1:15" ht="11.25" customHeight="1">
      <c r="A178" s="29"/>
      <c r="B178" s="20"/>
      <c r="C178" s="33" t="s">
        <v>10</v>
      </c>
      <c r="D178" s="32">
        <v>0</v>
      </c>
      <c r="E178" s="33">
        <v>0</v>
      </c>
      <c r="F178" s="32">
        <v>0</v>
      </c>
      <c r="G178" s="33">
        <v>1</v>
      </c>
      <c r="H178" s="32">
        <v>0</v>
      </c>
      <c r="I178" s="33">
        <v>0</v>
      </c>
      <c r="J178" s="32">
        <v>0</v>
      </c>
      <c r="K178" s="33">
        <v>0</v>
      </c>
      <c r="L178" s="32">
        <v>0</v>
      </c>
      <c r="M178" s="33">
        <v>0</v>
      </c>
      <c r="N178" s="43">
        <f t="shared" si="57"/>
        <v>0</v>
      </c>
      <c r="O178" s="34">
        <f t="shared" si="58"/>
        <v>0.2</v>
      </c>
    </row>
    <row r="179" spans="1:15" ht="11.25" customHeight="1">
      <c r="A179" s="29"/>
      <c r="B179" s="20"/>
      <c r="C179" s="33" t="s">
        <v>11</v>
      </c>
      <c r="D179" s="32">
        <v>72</v>
      </c>
      <c r="E179" s="33">
        <v>18</v>
      </c>
      <c r="F179" s="32">
        <v>65</v>
      </c>
      <c r="G179" s="33">
        <f>24-1</f>
        <v>23</v>
      </c>
      <c r="H179" s="32">
        <v>46</v>
      </c>
      <c r="I179" s="33">
        <v>17</v>
      </c>
      <c r="J179" s="32">
        <v>36</v>
      </c>
      <c r="K179" s="33">
        <v>14</v>
      </c>
      <c r="L179" s="32">
        <v>30</v>
      </c>
      <c r="M179" s="33">
        <v>15</v>
      </c>
      <c r="N179" s="43">
        <f t="shared" si="57"/>
        <v>49.8</v>
      </c>
      <c r="O179" s="34">
        <f t="shared" si="58"/>
        <v>17.4</v>
      </c>
    </row>
    <row r="180" spans="1:15" ht="11.25" customHeight="1">
      <c r="A180" s="29"/>
      <c r="B180" s="20"/>
      <c r="C180" s="33" t="s">
        <v>65</v>
      </c>
      <c r="D180" s="32">
        <v>0</v>
      </c>
      <c r="E180" s="33">
        <v>0</v>
      </c>
      <c r="F180" s="32">
        <v>2</v>
      </c>
      <c r="G180" s="33">
        <v>0</v>
      </c>
      <c r="H180" s="32">
        <v>1</v>
      </c>
      <c r="I180" s="33">
        <v>1</v>
      </c>
      <c r="J180" s="32">
        <v>1</v>
      </c>
      <c r="K180" s="33">
        <v>1</v>
      </c>
      <c r="L180" s="32">
        <v>0</v>
      </c>
      <c r="M180" s="33">
        <v>0</v>
      </c>
      <c r="N180" s="43">
        <f t="shared" si="57"/>
        <v>0.8</v>
      </c>
      <c r="O180" s="34">
        <f t="shared" si="58"/>
        <v>0.4</v>
      </c>
    </row>
    <row r="181" spans="1:15" ht="11.25" customHeight="1">
      <c r="A181" s="19"/>
      <c r="B181" s="20"/>
      <c r="C181" s="37" t="s">
        <v>27</v>
      </c>
      <c r="D181" s="36">
        <f aca="true" t="shared" si="59" ref="D181:M181">SUM(D174:D180)</f>
        <v>111</v>
      </c>
      <c r="E181" s="37">
        <f t="shared" si="59"/>
        <v>28</v>
      </c>
      <c r="F181" s="36">
        <f t="shared" si="59"/>
        <v>100</v>
      </c>
      <c r="G181" s="37">
        <f t="shared" si="59"/>
        <v>33</v>
      </c>
      <c r="H181" s="36">
        <f t="shared" si="59"/>
        <v>79</v>
      </c>
      <c r="I181" s="37">
        <f t="shared" si="59"/>
        <v>30</v>
      </c>
      <c r="J181" s="36">
        <f t="shared" si="59"/>
        <v>62</v>
      </c>
      <c r="K181" s="37">
        <f t="shared" si="59"/>
        <v>25</v>
      </c>
      <c r="L181" s="36">
        <f t="shared" si="59"/>
        <v>58</v>
      </c>
      <c r="M181" s="37">
        <f t="shared" si="59"/>
        <v>24</v>
      </c>
      <c r="N181" s="44">
        <f>(H181+J181+L181+D181+F181)/5</f>
        <v>82</v>
      </c>
      <c r="O181" s="38">
        <f>(I181+K181+M181+E181+G181)/5</f>
        <v>28</v>
      </c>
    </row>
    <row r="182" spans="1:15" ht="11.25" customHeight="1">
      <c r="A182" s="19"/>
      <c r="B182" s="20"/>
      <c r="C182" s="33"/>
      <c r="D182" s="32"/>
      <c r="E182" s="33"/>
      <c r="F182" s="32"/>
      <c r="G182" s="33"/>
      <c r="H182" s="32"/>
      <c r="I182" s="33"/>
      <c r="J182" s="32"/>
      <c r="K182" s="33"/>
      <c r="L182" s="32"/>
      <c r="M182" s="33"/>
      <c r="N182" s="43"/>
      <c r="O182" s="34"/>
    </row>
    <row r="183" spans="1:15" ht="11.25">
      <c r="A183" s="29" t="s">
        <v>33</v>
      </c>
      <c r="B183" s="20">
        <v>1997</v>
      </c>
      <c r="C183" s="33" t="s">
        <v>6</v>
      </c>
      <c r="D183" s="32">
        <v>3</v>
      </c>
      <c r="E183" s="33">
        <v>0</v>
      </c>
      <c r="F183" s="32">
        <v>4</v>
      </c>
      <c r="G183" s="33">
        <v>1</v>
      </c>
      <c r="H183" s="32">
        <v>2</v>
      </c>
      <c r="I183" s="33">
        <v>0</v>
      </c>
      <c r="J183" s="32">
        <v>2</v>
      </c>
      <c r="K183" s="33">
        <v>0</v>
      </c>
      <c r="L183" s="32">
        <v>1</v>
      </c>
      <c r="M183" s="33">
        <v>0</v>
      </c>
      <c r="N183" s="43">
        <f aca="true" t="shared" si="60" ref="N183:N189">AVERAGE(L183,J183,H183,F183,D183)</f>
        <v>2.4</v>
      </c>
      <c r="O183" s="34">
        <f aca="true" t="shared" si="61" ref="O183:O189">AVERAGE(M183,K183,I183,G183,E183)</f>
        <v>0.2</v>
      </c>
    </row>
    <row r="184" spans="1:15" ht="11.25" customHeight="1">
      <c r="A184" s="19"/>
      <c r="B184" s="20"/>
      <c r="C184" s="33" t="s">
        <v>7</v>
      </c>
      <c r="D184" s="32">
        <v>0</v>
      </c>
      <c r="E184" s="33">
        <v>0</v>
      </c>
      <c r="F184" s="32">
        <v>0</v>
      </c>
      <c r="G184" s="33">
        <v>0</v>
      </c>
      <c r="H184" s="32">
        <v>0</v>
      </c>
      <c r="I184" s="33">
        <v>0</v>
      </c>
      <c r="J184" s="32">
        <v>0</v>
      </c>
      <c r="K184" s="33">
        <v>0</v>
      </c>
      <c r="L184" s="32">
        <v>0</v>
      </c>
      <c r="M184" s="33">
        <v>0</v>
      </c>
      <c r="N184" s="43">
        <f t="shared" si="60"/>
        <v>0</v>
      </c>
      <c r="O184" s="34">
        <f t="shared" si="61"/>
        <v>0</v>
      </c>
    </row>
    <row r="185" spans="1:15" ht="11.25" customHeight="1">
      <c r="A185" s="19"/>
      <c r="B185" s="20"/>
      <c r="C185" s="33" t="s">
        <v>8</v>
      </c>
      <c r="D185" s="32">
        <v>0</v>
      </c>
      <c r="E185" s="33">
        <v>0</v>
      </c>
      <c r="F185" s="32">
        <v>0</v>
      </c>
      <c r="G185" s="33">
        <v>0</v>
      </c>
      <c r="H185" s="32">
        <v>0</v>
      </c>
      <c r="I185" s="33">
        <v>0</v>
      </c>
      <c r="J185" s="32">
        <v>0</v>
      </c>
      <c r="K185" s="33">
        <v>0</v>
      </c>
      <c r="L185" s="32">
        <v>0</v>
      </c>
      <c r="M185" s="33">
        <v>0</v>
      </c>
      <c r="N185" s="43">
        <f t="shared" si="60"/>
        <v>0</v>
      </c>
      <c r="O185" s="34">
        <f t="shared" si="61"/>
        <v>0</v>
      </c>
    </row>
    <row r="186" spans="1:15" ht="11.25" customHeight="1">
      <c r="A186" s="19"/>
      <c r="B186" s="20"/>
      <c r="C186" s="33" t="s">
        <v>9</v>
      </c>
      <c r="D186" s="32">
        <v>0</v>
      </c>
      <c r="E186" s="33">
        <v>0</v>
      </c>
      <c r="F186" s="32">
        <v>0</v>
      </c>
      <c r="G186" s="33">
        <v>0</v>
      </c>
      <c r="H186" s="32">
        <v>0</v>
      </c>
      <c r="I186" s="33">
        <v>0</v>
      </c>
      <c r="J186" s="32">
        <v>0</v>
      </c>
      <c r="K186" s="33">
        <v>0</v>
      </c>
      <c r="L186" s="32">
        <v>0</v>
      </c>
      <c r="M186" s="33">
        <v>0</v>
      </c>
      <c r="N186" s="43">
        <f t="shared" si="60"/>
        <v>0</v>
      </c>
      <c r="O186" s="34">
        <f t="shared" si="61"/>
        <v>0</v>
      </c>
    </row>
    <row r="187" spans="1:15" ht="11.25" customHeight="1">
      <c r="A187" s="19"/>
      <c r="B187" s="20"/>
      <c r="C187" s="33" t="s">
        <v>10</v>
      </c>
      <c r="D187" s="32">
        <v>0</v>
      </c>
      <c r="E187" s="33">
        <v>0</v>
      </c>
      <c r="F187" s="32">
        <v>0</v>
      </c>
      <c r="G187" s="33">
        <v>0</v>
      </c>
      <c r="H187" s="32">
        <v>0</v>
      </c>
      <c r="I187" s="33">
        <v>0</v>
      </c>
      <c r="J187" s="32">
        <v>0</v>
      </c>
      <c r="K187" s="33">
        <v>0</v>
      </c>
      <c r="L187" s="32">
        <v>0</v>
      </c>
      <c r="M187" s="33">
        <v>0</v>
      </c>
      <c r="N187" s="43">
        <f t="shared" si="60"/>
        <v>0</v>
      </c>
      <c r="O187" s="34">
        <f t="shared" si="61"/>
        <v>0</v>
      </c>
    </row>
    <row r="188" spans="1:15" ht="11.25" customHeight="1">
      <c r="A188" s="19"/>
      <c r="B188" s="20"/>
      <c r="C188" s="33" t="s">
        <v>11</v>
      </c>
      <c r="D188" s="32">
        <v>1</v>
      </c>
      <c r="E188" s="33">
        <v>1</v>
      </c>
      <c r="F188" s="32">
        <v>2</v>
      </c>
      <c r="G188" s="33">
        <v>1</v>
      </c>
      <c r="H188" s="32">
        <v>1</v>
      </c>
      <c r="I188" s="33">
        <v>1</v>
      </c>
      <c r="J188" s="32">
        <v>5</v>
      </c>
      <c r="K188" s="33">
        <v>2</v>
      </c>
      <c r="L188" s="32">
        <v>7</v>
      </c>
      <c r="M188" s="33">
        <v>0</v>
      </c>
      <c r="N188" s="43">
        <f t="shared" si="60"/>
        <v>3.2</v>
      </c>
      <c r="O188" s="34">
        <f t="shared" si="61"/>
        <v>1</v>
      </c>
    </row>
    <row r="189" spans="1:15" ht="11.25" customHeight="1">
      <c r="A189" s="19"/>
      <c r="B189" s="20"/>
      <c r="C189" s="33" t="s">
        <v>65</v>
      </c>
      <c r="D189" s="32">
        <v>0</v>
      </c>
      <c r="E189" s="33">
        <v>0</v>
      </c>
      <c r="F189" s="32">
        <v>0</v>
      </c>
      <c r="G189" s="33">
        <v>0</v>
      </c>
      <c r="H189" s="32">
        <v>0</v>
      </c>
      <c r="I189" s="33">
        <v>0</v>
      </c>
      <c r="J189" s="32">
        <v>0</v>
      </c>
      <c r="K189" s="33">
        <v>0</v>
      </c>
      <c r="L189" s="32">
        <v>0</v>
      </c>
      <c r="M189" s="33">
        <v>0</v>
      </c>
      <c r="N189" s="43">
        <f t="shared" si="60"/>
        <v>0</v>
      </c>
      <c r="O189" s="34">
        <f t="shared" si="61"/>
        <v>0</v>
      </c>
    </row>
    <row r="190" spans="1:15" ht="11.25" customHeight="1">
      <c r="A190" s="19"/>
      <c r="B190" s="20"/>
      <c r="C190" s="37" t="s">
        <v>27</v>
      </c>
      <c r="D190" s="36">
        <f aca="true" t="shared" si="62" ref="D190:M190">SUM(D183:D189)</f>
        <v>4</v>
      </c>
      <c r="E190" s="37">
        <f t="shared" si="62"/>
        <v>1</v>
      </c>
      <c r="F190" s="36">
        <f t="shared" si="62"/>
        <v>6</v>
      </c>
      <c r="G190" s="37">
        <f t="shared" si="62"/>
        <v>2</v>
      </c>
      <c r="H190" s="36">
        <f t="shared" si="62"/>
        <v>3</v>
      </c>
      <c r="I190" s="37">
        <f t="shared" si="62"/>
        <v>1</v>
      </c>
      <c r="J190" s="36">
        <f t="shared" si="62"/>
        <v>7</v>
      </c>
      <c r="K190" s="37">
        <f t="shared" si="62"/>
        <v>2</v>
      </c>
      <c r="L190" s="36">
        <f t="shared" si="62"/>
        <v>8</v>
      </c>
      <c r="M190" s="37">
        <f t="shared" si="62"/>
        <v>0</v>
      </c>
      <c r="N190" s="44">
        <f>(H190+J190+L190+D190+F190)/5</f>
        <v>5.6</v>
      </c>
      <c r="O190" s="38">
        <f>(I190+K190+M190+E190+G190)/5</f>
        <v>1.2</v>
      </c>
    </row>
    <row r="191" spans="1:15" ht="11.25" customHeight="1">
      <c r="A191" s="19"/>
      <c r="B191" s="20"/>
      <c r="C191" s="33"/>
      <c r="D191" s="32"/>
      <c r="E191" s="33"/>
      <c r="F191" s="32"/>
      <c r="G191" s="33"/>
      <c r="H191" s="32"/>
      <c r="I191" s="33"/>
      <c r="J191" s="32"/>
      <c r="K191" s="33"/>
      <c r="L191" s="32"/>
      <c r="M191" s="33"/>
      <c r="N191" s="43"/>
      <c r="O191" s="34"/>
    </row>
    <row r="192" spans="1:15" ht="11.25" customHeight="1">
      <c r="A192" s="29" t="s">
        <v>21</v>
      </c>
      <c r="B192" s="20">
        <v>1963</v>
      </c>
      <c r="C192" s="33" t="s">
        <v>6</v>
      </c>
      <c r="D192" s="32">
        <v>4</v>
      </c>
      <c r="E192" s="33">
        <v>4</v>
      </c>
      <c r="F192" s="32">
        <v>7</v>
      </c>
      <c r="G192" s="33">
        <v>6</v>
      </c>
      <c r="H192" s="32">
        <v>6</v>
      </c>
      <c r="I192" s="33">
        <v>5</v>
      </c>
      <c r="J192" s="32">
        <v>3</v>
      </c>
      <c r="K192" s="33">
        <v>6</v>
      </c>
      <c r="L192" s="32">
        <v>11</v>
      </c>
      <c r="M192" s="33">
        <v>5</v>
      </c>
      <c r="N192" s="43">
        <f aca="true" t="shared" si="63" ref="N192:N198">AVERAGE(L192,J192,H192,F192,D192)</f>
        <v>6.2</v>
      </c>
      <c r="O192" s="34">
        <f aca="true" t="shared" si="64" ref="O192:O198">AVERAGE(M192,K192,I192,G192,E192)</f>
        <v>5.2</v>
      </c>
    </row>
    <row r="193" spans="1:15" ht="11.25" customHeight="1">
      <c r="A193" s="29"/>
      <c r="B193" s="20"/>
      <c r="C193" s="33" t="s">
        <v>7</v>
      </c>
      <c r="D193" s="32">
        <v>1</v>
      </c>
      <c r="E193" s="33">
        <v>1</v>
      </c>
      <c r="F193" s="32">
        <v>0</v>
      </c>
      <c r="G193" s="33">
        <v>0</v>
      </c>
      <c r="H193" s="32">
        <v>0</v>
      </c>
      <c r="I193" s="33">
        <v>2</v>
      </c>
      <c r="J193" s="32">
        <v>0</v>
      </c>
      <c r="K193" s="33">
        <v>1</v>
      </c>
      <c r="L193" s="32">
        <v>0</v>
      </c>
      <c r="M193" s="33">
        <v>1</v>
      </c>
      <c r="N193" s="43">
        <f t="shared" si="63"/>
        <v>0.2</v>
      </c>
      <c r="O193" s="34">
        <f t="shared" si="64"/>
        <v>1</v>
      </c>
    </row>
    <row r="194" spans="1:15" ht="11.25" customHeight="1">
      <c r="A194" s="29"/>
      <c r="B194" s="20"/>
      <c r="C194" s="33" t="s">
        <v>8</v>
      </c>
      <c r="D194" s="32">
        <v>0</v>
      </c>
      <c r="E194" s="33">
        <v>0</v>
      </c>
      <c r="F194" s="32">
        <v>0</v>
      </c>
      <c r="G194" s="33">
        <v>0</v>
      </c>
      <c r="H194" s="32">
        <v>1</v>
      </c>
      <c r="I194" s="33">
        <v>0</v>
      </c>
      <c r="J194" s="32">
        <v>0</v>
      </c>
      <c r="K194" s="33">
        <v>0</v>
      </c>
      <c r="L194" s="32">
        <v>0</v>
      </c>
      <c r="M194" s="33">
        <v>0</v>
      </c>
      <c r="N194" s="43">
        <f t="shared" si="63"/>
        <v>0.2</v>
      </c>
      <c r="O194" s="34">
        <f t="shared" si="64"/>
        <v>0</v>
      </c>
    </row>
    <row r="195" spans="1:15" ht="11.25" customHeight="1">
      <c r="A195" s="29"/>
      <c r="B195" s="20"/>
      <c r="C195" s="33" t="s">
        <v>9</v>
      </c>
      <c r="D195" s="32">
        <v>1</v>
      </c>
      <c r="E195" s="33">
        <v>0</v>
      </c>
      <c r="F195" s="32">
        <v>1</v>
      </c>
      <c r="G195" s="33">
        <v>0</v>
      </c>
      <c r="H195" s="32">
        <v>1</v>
      </c>
      <c r="I195" s="33">
        <v>0</v>
      </c>
      <c r="J195" s="32">
        <v>0</v>
      </c>
      <c r="K195" s="33">
        <v>1</v>
      </c>
      <c r="L195" s="32">
        <v>0</v>
      </c>
      <c r="M195" s="33">
        <v>0</v>
      </c>
      <c r="N195" s="43">
        <f t="shared" si="63"/>
        <v>0.6</v>
      </c>
      <c r="O195" s="34">
        <f t="shared" si="64"/>
        <v>0.2</v>
      </c>
    </row>
    <row r="196" spans="1:15" ht="11.25" customHeight="1">
      <c r="A196" s="29"/>
      <c r="B196" s="20"/>
      <c r="C196" s="33" t="s">
        <v>10</v>
      </c>
      <c r="D196" s="32">
        <v>0</v>
      </c>
      <c r="E196" s="33">
        <v>0</v>
      </c>
      <c r="F196" s="32">
        <v>0</v>
      </c>
      <c r="G196" s="33">
        <v>0</v>
      </c>
      <c r="H196" s="32">
        <v>1</v>
      </c>
      <c r="I196" s="33">
        <v>0</v>
      </c>
      <c r="J196" s="32">
        <v>0</v>
      </c>
      <c r="K196" s="33">
        <v>0</v>
      </c>
      <c r="L196" s="32">
        <v>0</v>
      </c>
      <c r="M196" s="33">
        <v>0</v>
      </c>
      <c r="N196" s="43">
        <f t="shared" si="63"/>
        <v>0.2</v>
      </c>
      <c r="O196" s="34">
        <f t="shared" si="64"/>
        <v>0</v>
      </c>
    </row>
    <row r="197" spans="1:15" ht="11.25" customHeight="1">
      <c r="A197" s="29"/>
      <c r="B197" s="20"/>
      <c r="C197" s="33" t="s">
        <v>11</v>
      </c>
      <c r="D197" s="32">
        <v>0</v>
      </c>
      <c r="E197" s="33">
        <v>1</v>
      </c>
      <c r="F197" s="32">
        <v>1</v>
      </c>
      <c r="G197" s="33">
        <v>1</v>
      </c>
      <c r="H197" s="32">
        <v>1</v>
      </c>
      <c r="I197" s="33">
        <v>1</v>
      </c>
      <c r="J197" s="32">
        <v>1</v>
      </c>
      <c r="K197" s="33">
        <v>4</v>
      </c>
      <c r="L197" s="32">
        <v>0</v>
      </c>
      <c r="M197" s="33">
        <v>4</v>
      </c>
      <c r="N197" s="43">
        <f t="shared" si="63"/>
        <v>0.6</v>
      </c>
      <c r="O197" s="34">
        <f t="shared" si="64"/>
        <v>2.2</v>
      </c>
    </row>
    <row r="198" spans="1:15" ht="11.25" customHeight="1">
      <c r="A198" s="29"/>
      <c r="B198" s="20"/>
      <c r="C198" s="33" t="s">
        <v>65</v>
      </c>
      <c r="D198" s="32">
        <v>0</v>
      </c>
      <c r="E198" s="33">
        <v>0</v>
      </c>
      <c r="F198" s="32">
        <v>0</v>
      </c>
      <c r="G198" s="33">
        <v>0</v>
      </c>
      <c r="H198" s="32">
        <v>0</v>
      </c>
      <c r="I198" s="33">
        <v>0</v>
      </c>
      <c r="J198" s="32">
        <v>0</v>
      </c>
      <c r="K198" s="33">
        <v>0</v>
      </c>
      <c r="L198" s="32">
        <v>0</v>
      </c>
      <c r="M198" s="33">
        <v>1</v>
      </c>
      <c r="N198" s="43">
        <f t="shared" si="63"/>
        <v>0</v>
      </c>
      <c r="O198" s="34">
        <f t="shared" si="64"/>
        <v>0.2</v>
      </c>
    </row>
    <row r="199" spans="1:15" ht="11.25" customHeight="1">
      <c r="A199" s="29"/>
      <c r="B199" s="20"/>
      <c r="C199" s="37" t="s">
        <v>27</v>
      </c>
      <c r="D199" s="36">
        <f aca="true" t="shared" si="65" ref="D199:M199">SUM(D192:D198)</f>
        <v>6</v>
      </c>
      <c r="E199" s="37">
        <f t="shared" si="65"/>
        <v>6</v>
      </c>
      <c r="F199" s="36">
        <f t="shared" si="65"/>
        <v>9</v>
      </c>
      <c r="G199" s="37">
        <f t="shared" si="65"/>
        <v>7</v>
      </c>
      <c r="H199" s="36">
        <f t="shared" si="65"/>
        <v>10</v>
      </c>
      <c r="I199" s="37">
        <f t="shared" si="65"/>
        <v>8</v>
      </c>
      <c r="J199" s="36">
        <f t="shared" si="65"/>
        <v>4</v>
      </c>
      <c r="K199" s="37">
        <f t="shared" si="65"/>
        <v>12</v>
      </c>
      <c r="L199" s="36">
        <f t="shared" si="65"/>
        <v>11</v>
      </c>
      <c r="M199" s="37">
        <f t="shared" si="65"/>
        <v>11</v>
      </c>
      <c r="N199" s="44">
        <f>(H199+J199+L199+D199+F199)/5</f>
        <v>8</v>
      </c>
      <c r="O199" s="38">
        <f>(I199+K199+M199+E199+G199)/5</f>
        <v>8.8</v>
      </c>
    </row>
    <row r="200" spans="1:15" ht="11.25" customHeight="1">
      <c r="A200" s="29"/>
      <c r="B200" s="20"/>
      <c r="C200" s="33"/>
      <c r="D200" s="32"/>
      <c r="E200" s="33"/>
      <c r="F200" s="32"/>
      <c r="G200" s="33"/>
      <c r="H200" s="32"/>
      <c r="I200" s="33"/>
      <c r="J200" s="32"/>
      <c r="K200" s="33"/>
      <c r="L200" s="32"/>
      <c r="M200" s="33"/>
      <c r="N200" s="43"/>
      <c r="O200" s="34"/>
    </row>
    <row r="201" spans="1:15" ht="11.25" customHeight="1">
      <c r="A201" s="29" t="s">
        <v>22</v>
      </c>
      <c r="B201" s="20">
        <v>1963</v>
      </c>
      <c r="C201" s="33" t="s">
        <v>6</v>
      </c>
      <c r="D201" s="32">
        <v>9</v>
      </c>
      <c r="E201" s="33">
        <v>2</v>
      </c>
      <c r="F201" s="32">
        <v>15</v>
      </c>
      <c r="G201" s="33">
        <v>3</v>
      </c>
      <c r="H201" s="32">
        <v>14</v>
      </c>
      <c r="I201" s="33">
        <v>5</v>
      </c>
      <c r="J201" s="32">
        <v>12</v>
      </c>
      <c r="K201" s="33">
        <v>4</v>
      </c>
      <c r="L201" s="32">
        <v>12</v>
      </c>
      <c r="M201" s="33">
        <v>7</v>
      </c>
      <c r="N201" s="43">
        <f aca="true" t="shared" si="66" ref="N201:N207">AVERAGE(L201,J201,H201,F201,D201)</f>
        <v>12.4</v>
      </c>
      <c r="O201" s="34">
        <f aca="true" t="shared" si="67" ref="O201:O207">AVERAGE(M201,K201,I201,G201,E201)</f>
        <v>4.2</v>
      </c>
    </row>
    <row r="202" spans="1:15" ht="11.25" customHeight="1">
      <c r="A202" s="29"/>
      <c r="B202" s="20"/>
      <c r="C202" s="33" t="s">
        <v>7</v>
      </c>
      <c r="D202" s="32">
        <v>1</v>
      </c>
      <c r="E202" s="33">
        <v>0</v>
      </c>
      <c r="F202" s="32">
        <v>0</v>
      </c>
      <c r="G202" s="33">
        <v>0</v>
      </c>
      <c r="H202" s="32">
        <v>1</v>
      </c>
      <c r="I202" s="33">
        <v>0</v>
      </c>
      <c r="J202" s="32">
        <v>0</v>
      </c>
      <c r="K202" s="33">
        <v>0</v>
      </c>
      <c r="L202" s="32">
        <v>0</v>
      </c>
      <c r="M202" s="33">
        <v>0</v>
      </c>
      <c r="N202" s="43">
        <f t="shared" si="66"/>
        <v>0.4</v>
      </c>
      <c r="O202" s="34">
        <f t="shared" si="67"/>
        <v>0</v>
      </c>
    </row>
    <row r="203" spans="1:15" ht="11.25" customHeight="1">
      <c r="A203" s="29"/>
      <c r="B203" s="20"/>
      <c r="C203" s="33" t="s">
        <v>8</v>
      </c>
      <c r="D203" s="32">
        <v>0</v>
      </c>
      <c r="E203" s="33">
        <v>0</v>
      </c>
      <c r="F203" s="32">
        <v>1</v>
      </c>
      <c r="G203" s="33">
        <v>0</v>
      </c>
      <c r="H203" s="32">
        <v>0</v>
      </c>
      <c r="I203" s="33">
        <v>0</v>
      </c>
      <c r="J203" s="32">
        <v>0</v>
      </c>
      <c r="K203" s="33">
        <v>0</v>
      </c>
      <c r="L203" s="32">
        <v>0</v>
      </c>
      <c r="M203" s="33">
        <v>0</v>
      </c>
      <c r="N203" s="43">
        <f t="shared" si="66"/>
        <v>0.2</v>
      </c>
      <c r="O203" s="34">
        <f t="shared" si="67"/>
        <v>0</v>
      </c>
    </row>
    <row r="204" spans="1:15" ht="11.25" customHeight="1">
      <c r="A204" s="29"/>
      <c r="B204" s="20"/>
      <c r="C204" s="33" t="s">
        <v>9</v>
      </c>
      <c r="D204" s="32">
        <v>1</v>
      </c>
      <c r="E204" s="33">
        <v>0</v>
      </c>
      <c r="F204" s="32">
        <v>0</v>
      </c>
      <c r="G204" s="33">
        <v>0</v>
      </c>
      <c r="H204" s="32">
        <v>0</v>
      </c>
      <c r="I204" s="33">
        <v>0</v>
      </c>
      <c r="J204" s="32">
        <v>0</v>
      </c>
      <c r="K204" s="33">
        <v>0</v>
      </c>
      <c r="L204" s="32">
        <v>0</v>
      </c>
      <c r="M204" s="33">
        <v>0</v>
      </c>
      <c r="N204" s="43">
        <f t="shared" si="66"/>
        <v>0.2</v>
      </c>
      <c r="O204" s="34">
        <f t="shared" si="67"/>
        <v>0</v>
      </c>
    </row>
    <row r="205" spans="1:15" ht="11.25" customHeight="1">
      <c r="A205" s="29"/>
      <c r="B205" s="20"/>
      <c r="C205" s="33" t="s">
        <v>10</v>
      </c>
      <c r="D205" s="32">
        <v>0</v>
      </c>
      <c r="E205" s="33">
        <v>1</v>
      </c>
      <c r="F205" s="32">
        <v>0</v>
      </c>
      <c r="G205" s="33">
        <v>1</v>
      </c>
      <c r="H205" s="32">
        <v>0</v>
      </c>
      <c r="I205" s="33">
        <v>1</v>
      </c>
      <c r="J205" s="32">
        <v>0</v>
      </c>
      <c r="K205" s="33">
        <v>1</v>
      </c>
      <c r="L205" s="32">
        <v>0</v>
      </c>
      <c r="M205" s="33">
        <v>0</v>
      </c>
      <c r="N205" s="43">
        <f t="shared" si="66"/>
        <v>0</v>
      </c>
      <c r="O205" s="34">
        <f t="shared" si="67"/>
        <v>0.8</v>
      </c>
    </row>
    <row r="206" spans="1:15" ht="11.25" customHeight="1">
      <c r="A206" s="29"/>
      <c r="B206" s="20"/>
      <c r="C206" s="33" t="s">
        <v>11</v>
      </c>
      <c r="D206" s="32">
        <v>2</v>
      </c>
      <c r="E206" s="33">
        <v>1</v>
      </c>
      <c r="F206" s="32">
        <v>5</v>
      </c>
      <c r="G206" s="33">
        <v>0</v>
      </c>
      <c r="H206" s="32">
        <v>4</v>
      </c>
      <c r="I206" s="33">
        <v>1</v>
      </c>
      <c r="J206" s="32">
        <v>4</v>
      </c>
      <c r="K206" s="33">
        <v>2</v>
      </c>
      <c r="L206" s="32">
        <v>3</v>
      </c>
      <c r="M206" s="33">
        <v>1</v>
      </c>
      <c r="N206" s="43">
        <f t="shared" si="66"/>
        <v>3.6</v>
      </c>
      <c r="O206" s="34">
        <f t="shared" si="67"/>
        <v>1</v>
      </c>
    </row>
    <row r="207" spans="1:15" ht="11.25" customHeight="1">
      <c r="A207" s="29"/>
      <c r="B207" s="20"/>
      <c r="C207" s="33" t="s">
        <v>65</v>
      </c>
      <c r="D207" s="32">
        <v>0</v>
      </c>
      <c r="E207" s="33">
        <v>0</v>
      </c>
      <c r="F207" s="32">
        <v>0</v>
      </c>
      <c r="G207" s="33">
        <v>0</v>
      </c>
      <c r="H207" s="32">
        <v>0</v>
      </c>
      <c r="I207" s="33">
        <v>0</v>
      </c>
      <c r="J207" s="32">
        <v>0</v>
      </c>
      <c r="K207" s="33">
        <v>0</v>
      </c>
      <c r="L207" s="32">
        <v>0</v>
      </c>
      <c r="M207" s="33">
        <v>0</v>
      </c>
      <c r="N207" s="43">
        <f t="shared" si="66"/>
        <v>0</v>
      </c>
      <c r="O207" s="34">
        <f t="shared" si="67"/>
        <v>0</v>
      </c>
    </row>
    <row r="208" spans="1:15" ht="11.25" customHeight="1">
      <c r="A208" s="29"/>
      <c r="B208" s="20"/>
      <c r="C208" s="37" t="s">
        <v>27</v>
      </c>
      <c r="D208" s="36">
        <f aca="true" t="shared" si="68" ref="D208:M208">SUM(D201:D207)</f>
        <v>13</v>
      </c>
      <c r="E208" s="37">
        <f t="shared" si="68"/>
        <v>4</v>
      </c>
      <c r="F208" s="36">
        <f t="shared" si="68"/>
        <v>21</v>
      </c>
      <c r="G208" s="37">
        <f t="shared" si="68"/>
        <v>4</v>
      </c>
      <c r="H208" s="36">
        <f t="shared" si="68"/>
        <v>19</v>
      </c>
      <c r="I208" s="37">
        <f t="shared" si="68"/>
        <v>7</v>
      </c>
      <c r="J208" s="36">
        <f t="shared" si="68"/>
        <v>16</v>
      </c>
      <c r="K208" s="37">
        <f t="shared" si="68"/>
        <v>7</v>
      </c>
      <c r="L208" s="36">
        <f t="shared" si="68"/>
        <v>15</v>
      </c>
      <c r="M208" s="37">
        <f t="shared" si="68"/>
        <v>8</v>
      </c>
      <c r="N208" s="44">
        <f>(H208+J208+L208+D208+F208)/5</f>
        <v>16.8</v>
      </c>
      <c r="O208" s="38">
        <f>(I208+K208+M208+E208+G208)/5</f>
        <v>6</v>
      </c>
    </row>
    <row r="209" spans="1:15" ht="11.25" customHeight="1">
      <c r="A209" s="29"/>
      <c r="B209" s="20"/>
      <c r="C209" s="33"/>
      <c r="D209" s="32"/>
      <c r="E209" s="33"/>
      <c r="F209" s="32"/>
      <c r="G209" s="33"/>
      <c r="H209" s="32"/>
      <c r="I209" s="33"/>
      <c r="J209" s="32"/>
      <c r="K209" s="33"/>
      <c r="L209" s="32"/>
      <c r="M209" s="33"/>
      <c r="N209" s="43"/>
      <c r="O209" s="34"/>
    </row>
    <row r="210" spans="1:15" ht="11.25" customHeight="1">
      <c r="A210" s="29" t="s">
        <v>23</v>
      </c>
      <c r="B210" s="20">
        <v>1977</v>
      </c>
      <c r="C210" s="33" t="s">
        <v>6</v>
      </c>
      <c r="D210" s="32">
        <v>15</v>
      </c>
      <c r="E210" s="33">
        <v>113</v>
      </c>
      <c r="F210" s="32">
        <v>20</v>
      </c>
      <c r="G210" s="33">
        <v>132</v>
      </c>
      <c r="H210" s="32">
        <v>18</v>
      </c>
      <c r="I210" s="33">
        <v>106</v>
      </c>
      <c r="J210" s="32">
        <v>15</v>
      </c>
      <c r="K210" s="33">
        <v>80</v>
      </c>
      <c r="L210" s="32">
        <v>6</v>
      </c>
      <c r="M210" s="33">
        <v>102</v>
      </c>
      <c r="N210" s="43">
        <f aca="true" t="shared" si="69" ref="N210:N216">AVERAGE(L210,J210,H210,F210,D210)</f>
        <v>14.8</v>
      </c>
      <c r="O210" s="34">
        <f aca="true" t="shared" si="70" ref="O210:O216">AVERAGE(M210,K210,I210,G210,E210)</f>
        <v>106.6</v>
      </c>
    </row>
    <row r="211" spans="1:15" ht="11.25" customHeight="1">
      <c r="A211" s="29"/>
      <c r="B211" s="20"/>
      <c r="C211" s="33" t="s">
        <v>7</v>
      </c>
      <c r="D211" s="32">
        <v>1</v>
      </c>
      <c r="E211" s="33">
        <v>18</v>
      </c>
      <c r="F211" s="32">
        <v>2</v>
      </c>
      <c r="G211" s="33">
        <v>20</v>
      </c>
      <c r="H211" s="32">
        <v>1</v>
      </c>
      <c r="I211" s="33">
        <v>15</v>
      </c>
      <c r="J211" s="32">
        <v>1</v>
      </c>
      <c r="K211" s="33">
        <v>6</v>
      </c>
      <c r="L211" s="32">
        <v>1</v>
      </c>
      <c r="M211" s="33">
        <v>11</v>
      </c>
      <c r="N211" s="43">
        <f t="shared" si="69"/>
        <v>1.2</v>
      </c>
      <c r="O211" s="34">
        <f t="shared" si="70"/>
        <v>14</v>
      </c>
    </row>
    <row r="212" spans="1:15" ht="11.25" customHeight="1">
      <c r="A212" s="29"/>
      <c r="B212" s="20"/>
      <c r="C212" s="33" t="s">
        <v>8</v>
      </c>
      <c r="D212" s="32">
        <v>0</v>
      </c>
      <c r="E212" s="33">
        <v>3</v>
      </c>
      <c r="F212" s="32">
        <v>0</v>
      </c>
      <c r="G212" s="33">
        <v>5</v>
      </c>
      <c r="H212" s="32">
        <v>0</v>
      </c>
      <c r="I212" s="33">
        <v>4</v>
      </c>
      <c r="J212" s="32">
        <v>1</v>
      </c>
      <c r="K212" s="33">
        <v>3</v>
      </c>
      <c r="L212" s="32">
        <v>1</v>
      </c>
      <c r="M212" s="33">
        <v>3</v>
      </c>
      <c r="N212" s="43">
        <f t="shared" si="69"/>
        <v>0.4</v>
      </c>
      <c r="O212" s="34">
        <f t="shared" si="70"/>
        <v>3.6</v>
      </c>
    </row>
    <row r="213" spans="1:15" ht="11.25" customHeight="1">
      <c r="A213" s="29"/>
      <c r="B213" s="20"/>
      <c r="C213" s="33" t="s">
        <v>9</v>
      </c>
      <c r="D213" s="32">
        <v>0</v>
      </c>
      <c r="E213" s="33">
        <v>0</v>
      </c>
      <c r="F213" s="32">
        <v>1</v>
      </c>
      <c r="G213" s="33">
        <v>0</v>
      </c>
      <c r="H213" s="32">
        <v>1</v>
      </c>
      <c r="I213" s="33">
        <v>0</v>
      </c>
      <c r="J213" s="32">
        <v>1</v>
      </c>
      <c r="K213" s="33">
        <v>0</v>
      </c>
      <c r="L213" s="32">
        <v>0</v>
      </c>
      <c r="M213" s="33">
        <v>0</v>
      </c>
      <c r="N213" s="43">
        <f t="shared" si="69"/>
        <v>0.6</v>
      </c>
      <c r="O213" s="34">
        <f t="shared" si="70"/>
        <v>0</v>
      </c>
    </row>
    <row r="214" spans="1:15" ht="11.25" customHeight="1">
      <c r="A214" s="29"/>
      <c r="B214" s="20"/>
      <c r="C214" s="33" t="s">
        <v>10</v>
      </c>
      <c r="D214" s="32">
        <v>1</v>
      </c>
      <c r="E214" s="33">
        <v>3</v>
      </c>
      <c r="F214" s="32">
        <v>0</v>
      </c>
      <c r="G214" s="33">
        <v>2</v>
      </c>
      <c r="H214" s="32">
        <v>0</v>
      </c>
      <c r="I214" s="33">
        <v>1</v>
      </c>
      <c r="J214" s="32">
        <v>0</v>
      </c>
      <c r="K214" s="33">
        <v>4</v>
      </c>
      <c r="L214" s="32">
        <v>0</v>
      </c>
      <c r="M214" s="33">
        <v>5</v>
      </c>
      <c r="N214" s="43">
        <f t="shared" si="69"/>
        <v>0.2</v>
      </c>
      <c r="O214" s="34">
        <f t="shared" si="70"/>
        <v>3</v>
      </c>
    </row>
    <row r="215" spans="1:15" ht="11.25" customHeight="1">
      <c r="A215" s="29"/>
      <c r="B215" s="20"/>
      <c r="C215" s="33" t="s">
        <v>11</v>
      </c>
      <c r="D215" s="32">
        <v>0</v>
      </c>
      <c r="E215" s="33">
        <v>2</v>
      </c>
      <c r="F215" s="32">
        <v>0</v>
      </c>
      <c r="G215" s="33">
        <v>0</v>
      </c>
      <c r="H215" s="32">
        <v>0</v>
      </c>
      <c r="I215" s="33">
        <v>0</v>
      </c>
      <c r="J215" s="32">
        <v>0</v>
      </c>
      <c r="K215" s="33">
        <v>0</v>
      </c>
      <c r="L215" s="32">
        <v>0</v>
      </c>
      <c r="M215" s="33">
        <v>0</v>
      </c>
      <c r="N215" s="43">
        <f t="shared" si="69"/>
        <v>0</v>
      </c>
      <c r="O215" s="34">
        <f t="shared" si="70"/>
        <v>0.4</v>
      </c>
    </row>
    <row r="216" spans="1:15" ht="11.25" customHeight="1">
      <c r="A216" s="29"/>
      <c r="B216" s="20"/>
      <c r="C216" s="33" t="s">
        <v>65</v>
      </c>
      <c r="D216" s="32">
        <v>0</v>
      </c>
      <c r="E216" s="33">
        <v>0</v>
      </c>
      <c r="F216" s="32">
        <v>0</v>
      </c>
      <c r="G216" s="33">
        <v>0</v>
      </c>
      <c r="H216" s="32">
        <v>0</v>
      </c>
      <c r="I216" s="33">
        <v>0</v>
      </c>
      <c r="J216" s="32">
        <v>0</v>
      </c>
      <c r="K216" s="33">
        <v>0</v>
      </c>
      <c r="L216" s="32">
        <v>0</v>
      </c>
      <c r="M216" s="33">
        <v>0</v>
      </c>
      <c r="N216" s="43">
        <f t="shared" si="69"/>
        <v>0</v>
      </c>
      <c r="O216" s="34">
        <f t="shared" si="70"/>
        <v>0</v>
      </c>
    </row>
    <row r="217" spans="1:15" ht="11.25" customHeight="1">
      <c r="A217" s="29"/>
      <c r="B217" s="20"/>
      <c r="C217" s="37" t="s">
        <v>27</v>
      </c>
      <c r="D217" s="36">
        <f aca="true" t="shared" si="71" ref="D217:M217">SUM(D210:D216)</f>
        <v>17</v>
      </c>
      <c r="E217" s="37">
        <f t="shared" si="71"/>
        <v>139</v>
      </c>
      <c r="F217" s="36">
        <f t="shared" si="71"/>
        <v>23</v>
      </c>
      <c r="G217" s="37">
        <f t="shared" si="71"/>
        <v>159</v>
      </c>
      <c r="H217" s="36">
        <f t="shared" si="71"/>
        <v>20</v>
      </c>
      <c r="I217" s="37">
        <f t="shared" si="71"/>
        <v>126</v>
      </c>
      <c r="J217" s="36">
        <f t="shared" si="71"/>
        <v>18</v>
      </c>
      <c r="K217" s="37">
        <f t="shared" si="71"/>
        <v>93</v>
      </c>
      <c r="L217" s="36">
        <f t="shared" si="71"/>
        <v>8</v>
      </c>
      <c r="M217" s="37">
        <f t="shared" si="71"/>
        <v>121</v>
      </c>
      <c r="N217" s="44">
        <f>(H217+J217+L217+D217+F217)/5</f>
        <v>17.2</v>
      </c>
      <c r="O217" s="38">
        <f>(I217+K217+M217+E217+G217)/5</f>
        <v>127.6</v>
      </c>
    </row>
    <row r="218" spans="1:15" ht="11.25" customHeight="1">
      <c r="A218" s="29"/>
      <c r="B218" s="20"/>
      <c r="C218" s="33"/>
      <c r="D218" s="32"/>
      <c r="E218" s="33"/>
      <c r="F218" s="32"/>
      <c r="G218" s="33"/>
      <c r="H218" s="32"/>
      <c r="I218" s="33"/>
      <c r="J218" s="32"/>
      <c r="K218" s="33"/>
      <c r="L218" s="32"/>
      <c r="M218" s="33"/>
      <c r="N218" s="43"/>
      <c r="O218" s="34"/>
    </row>
    <row r="219" spans="1:15" ht="11.25" customHeight="1">
      <c r="A219" s="29" t="s">
        <v>27</v>
      </c>
      <c r="B219" s="20"/>
      <c r="C219" s="33" t="s">
        <v>6</v>
      </c>
      <c r="D219" s="62">
        <f aca="true" t="shared" si="72" ref="D219:K219">+D210+D201+D192+D183+D174+D165+D156+D147+D138+D129+D120+D111+D102+D93+D84+D75+D66+D57+D48+D39+D30+D21+D12+D3</f>
        <v>365</v>
      </c>
      <c r="E219" s="33">
        <f t="shared" si="72"/>
        <v>302</v>
      </c>
      <c r="F219" s="62">
        <f t="shared" si="72"/>
        <v>381</v>
      </c>
      <c r="G219" s="33">
        <f t="shared" si="72"/>
        <v>360</v>
      </c>
      <c r="H219" s="62">
        <f t="shared" si="72"/>
        <v>404</v>
      </c>
      <c r="I219" s="33">
        <f t="shared" si="72"/>
        <v>321</v>
      </c>
      <c r="J219" s="62">
        <f t="shared" si="72"/>
        <v>399</v>
      </c>
      <c r="K219" s="33">
        <f t="shared" si="72"/>
        <v>288</v>
      </c>
      <c r="L219" s="62">
        <f aca="true" t="shared" si="73" ref="L219:M225">+L210+L201+L192+L183+L174+L165+L156+L147+L138+L129+L120+L111+L102+L93+L84+L75+L66+L57+L48+L39+L30+L21+L12+L3</f>
        <v>419</v>
      </c>
      <c r="M219" s="33">
        <f t="shared" si="73"/>
        <v>302</v>
      </c>
      <c r="N219" s="43">
        <f aca="true" t="shared" si="74" ref="N219:O225">AVERAGE(L219,J219,H219,F219,D219)</f>
        <v>393.6</v>
      </c>
      <c r="O219" s="34">
        <f t="shared" si="74"/>
        <v>314.6</v>
      </c>
    </row>
    <row r="220" spans="1:15" ht="11.25" customHeight="1">
      <c r="A220" s="29"/>
      <c r="B220" s="20"/>
      <c r="C220" s="33" t="s">
        <v>7</v>
      </c>
      <c r="D220" s="62">
        <f aca="true" t="shared" si="75" ref="D220:K220">+D211+D202+D193+D184+D175+D166+D157+D148+D139+D130+D121+D112+D103+D94+D85+D76+D67+D58+D49+D40+D31+D22+D13+D4</f>
        <v>21</v>
      </c>
      <c r="E220" s="33">
        <f t="shared" si="75"/>
        <v>47</v>
      </c>
      <c r="F220" s="62">
        <f t="shared" si="75"/>
        <v>21</v>
      </c>
      <c r="G220" s="33">
        <f t="shared" si="75"/>
        <v>46</v>
      </c>
      <c r="H220" s="62">
        <f t="shared" si="75"/>
        <v>22</v>
      </c>
      <c r="I220" s="33">
        <f t="shared" si="75"/>
        <v>53</v>
      </c>
      <c r="J220" s="62">
        <f t="shared" si="75"/>
        <v>28</v>
      </c>
      <c r="K220" s="33">
        <f t="shared" si="75"/>
        <v>42</v>
      </c>
      <c r="L220" s="62">
        <f t="shared" si="73"/>
        <v>22</v>
      </c>
      <c r="M220" s="33">
        <f t="shared" si="73"/>
        <v>38</v>
      </c>
      <c r="N220" s="43">
        <f t="shared" si="74"/>
        <v>22.8</v>
      </c>
      <c r="O220" s="34">
        <f t="shared" si="74"/>
        <v>45.2</v>
      </c>
    </row>
    <row r="221" spans="1:15" ht="11.25" customHeight="1">
      <c r="A221" s="29"/>
      <c r="B221" s="20"/>
      <c r="C221" s="33" t="s">
        <v>8</v>
      </c>
      <c r="D221" s="62">
        <f aca="true" t="shared" si="76" ref="D221:K221">+D212+D203+D194+D185+D176+D167+D158+D149+D140+D131+D122+D113+D104+D95+D86+D77+D68+D59+D50+D41+D32+D23+D14+D5</f>
        <v>3</v>
      </c>
      <c r="E221" s="33">
        <f t="shared" si="76"/>
        <v>9</v>
      </c>
      <c r="F221" s="62">
        <f t="shared" si="76"/>
        <v>4</v>
      </c>
      <c r="G221" s="33">
        <f t="shared" si="76"/>
        <v>8</v>
      </c>
      <c r="H221" s="62">
        <f t="shared" si="76"/>
        <v>5</v>
      </c>
      <c r="I221" s="33">
        <f t="shared" si="76"/>
        <v>8</v>
      </c>
      <c r="J221" s="62">
        <f t="shared" si="76"/>
        <v>6</v>
      </c>
      <c r="K221" s="33">
        <f t="shared" si="76"/>
        <v>8</v>
      </c>
      <c r="L221" s="62">
        <f t="shared" si="73"/>
        <v>4</v>
      </c>
      <c r="M221" s="33">
        <f t="shared" si="73"/>
        <v>7</v>
      </c>
      <c r="N221" s="43">
        <f t="shared" si="74"/>
        <v>4.4</v>
      </c>
      <c r="O221" s="34">
        <f t="shared" si="74"/>
        <v>8</v>
      </c>
    </row>
    <row r="222" spans="1:15" ht="11.25" customHeight="1">
      <c r="A222" s="29"/>
      <c r="B222" s="20"/>
      <c r="C222" s="33" t="s">
        <v>9</v>
      </c>
      <c r="D222" s="62">
        <f aca="true" t="shared" si="77" ref="D222:K222">+D213+D204+D195+D186+D177+D168+D159+D150+D141+D132+D123+D114+D105+D96+D87+D78+D69+D60+D51+D42+D33+D24+D15+D6</f>
        <v>19</v>
      </c>
      <c r="E222" s="33">
        <f t="shared" si="77"/>
        <v>12</v>
      </c>
      <c r="F222" s="62">
        <f t="shared" si="77"/>
        <v>19</v>
      </c>
      <c r="G222" s="33">
        <f t="shared" si="77"/>
        <v>13</v>
      </c>
      <c r="H222" s="62">
        <f t="shared" si="77"/>
        <v>15</v>
      </c>
      <c r="I222" s="33">
        <f t="shared" si="77"/>
        <v>11</v>
      </c>
      <c r="J222" s="62">
        <f t="shared" si="77"/>
        <v>15</v>
      </c>
      <c r="K222" s="33">
        <f t="shared" si="77"/>
        <v>13</v>
      </c>
      <c r="L222" s="62">
        <f t="shared" si="73"/>
        <v>16</v>
      </c>
      <c r="M222" s="33">
        <f t="shared" si="73"/>
        <v>8</v>
      </c>
      <c r="N222" s="43">
        <f t="shared" si="74"/>
        <v>16.8</v>
      </c>
      <c r="O222" s="34">
        <f t="shared" si="74"/>
        <v>11.4</v>
      </c>
    </row>
    <row r="223" spans="1:15" ht="11.25" customHeight="1">
      <c r="A223" s="29"/>
      <c r="B223" s="20"/>
      <c r="C223" s="33" t="s">
        <v>10</v>
      </c>
      <c r="D223" s="62">
        <f aca="true" t="shared" si="78" ref="D223:K223">+D214+D205+D196+D187+D178+D169+D160+D151+D142+D133+D124+D115+D106+D97+D88+D79+D70+D61+D52+D43+D34+D25+D16+D7</f>
        <v>5</v>
      </c>
      <c r="E223" s="33">
        <f t="shared" si="78"/>
        <v>9</v>
      </c>
      <c r="F223" s="62">
        <f t="shared" si="78"/>
        <v>3</v>
      </c>
      <c r="G223" s="33">
        <f t="shared" si="78"/>
        <v>11</v>
      </c>
      <c r="H223" s="62">
        <f t="shared" si="78"/>
        <v>3</v>
      </c>
      <c r="I223" s="33">
        <f t="shared" si="78"/>
        <v>3</v>
      </c>
      <c r="J223" s="62">
        <f t="shared" si="78"/>
        <v>4</v>
      </c>
      <c r="K223" s="33">
        <f t="shared" si="78"/>
        <v>6</v>
      </c>
      <c r="L223" s="62">
        <f t="shared" si="73"/>
        <v>4</v>
      </c>
      <c r="M223" s="33">
        <f t="shared" si="73"/>
        <v>8</v>
      </c>
      <c r="N223" s="43">
        <f t="shared" si="74"/>
        <v>3.8</v>
      </c>
      <c r="O223" s="34">
        <f t="shared" si="74"/>
        <v>7.4</v>
      </c>
    </row>
    <row r="224" spans="1:15" ht="11.25" customHeight="1">
      <c r="A224" s="29"/>
      <c r="B224" s="20"/>
      <c r="C224" s="33" t="s">
        <v>11</v>
      </c>
      <c r="D224" s="62">
        <f aca="true" t="shared" si="79" ref="D224:K224">+D215+D206+D197+D188+D179+D170+D161+D152+D143+D134+D125+D116+D107+D98+D89+D80+D71+D62+D53+D44+D35+D26+D17+D8</f>
        <v>174</v>
      </c>
      <c r="E224" s="33">
        <f t="shared" si="79"/>
        <v>56</v>
      </c>
      <c r="F224" s="62">
        <f t="shared" si="79"/>
        <v>173</v>
      </c>
      <c r="G224" s="33">
        <f t="shared" si="79"/>
        <v>60</v>
      </c>
      <c r="H224" s="62">
        <f t="shared" si="79"/>
        <v>132</v>
      </c>
      <c r="I224" s="33">
        <f t="shared" si="79"/>
        <v>54</v>
      </c>
      <c r="J224" s="62">
        <f t="shared" si="79"/>
        <v>110</v>
      </c>
      <c r="K224" s="33">
        <f t="shared" si="79"/>
        <v>46</v>
      </c>
      <c r="L224" s="62">
        <f t="shared" si="73"/>
        <v>81</v>
      </c>
      <c r="M224" s="33">
        <f t="shared" si="73"/>
        <v>47</v>
      </c>
      <c r="N224" s="43">
        <f t="shared" si="74"/>
        <v>134</v>
      </c>
      <c r="O224" s="34">
        <f t="shared" si="74"/>
        <v>52.6</v>
      </c>
    </row>
    <row r="225" spans="1:15" ht="11.25" customHeight="1">
      <c r="A225" s="29"/>
      <c r="B225" s="20"/>
      <c r="C225" s="33" t="s">
        <v>65</v>
      </c>
      <c r="D225" s="62">
        <f aca="true" t="shared" si="80" ref="D225:K225">+D216+D207+D198+D189+D180+D171+D162+D153+D144+D135+D126+D117+D108+D99+D90+D81+D72+D63+D54+D45+D36+D27+D18+D9</f>
        <v>0</v>
      </c>
      <c r="E225" s="33">
        <f t="shared" si="80"/>
        <v>0</v>
      </c>
      <c r="F225" s="62">
        <f t="shared" si="80"/>
        <v>5</v>
      </c>
      <c r="G225" s="33">
        <f t="shared" si="80"/>
        <v>3</v>
      </c>
      <c r="H225" s="62">
        <f t="shared" si="80"/>
        <v>2</v>
      </c>
      <c r="I225" s="33">
        <f t="shared" si="80"/>
        <v>1</v>
      </c>
      <c r="J225" s="62">
        <f t="shared" si="80"/>
        <v>2</v>
      </c>
      <c r="K225" s="33">
        <f t="shared" si="80"/>
        <v>6</v>
      </c>
      <c r="L225" s="62">
        <f t="shared" si="73"/>
        <v>6</v>
      </c>
      <c r="M225" s="33">
        <f t="shared" si="73"/>
        <v>5</v>
      </c>
      <c r="N225" s="43">
        <f t="shared" si="74"/>
        <v>3</v>
      </c>
      <c r="O225" s="34">
        <f t="shared" si="74"/>
        <v>3</v>
      </c>
    </row>
    <row r="226" spans="1:15" ht="11.25" customHeight="1">
      <c r="A226" s="29"/>
      <c r="B226" s="20"/>
      <c r="C226" s="37" t="s">
        <v>27</v>
      </c>
      <c r="D226" s="36">
        <f aca="true" t="shared" si="81" ref="D226:O226">SUM(D219:D225)</f>
        <v>587</v>
      </c>
      <c r="E226" s="37">
        <f t="shared" si="81"/>
        <v>435</v>
      </c>
      <c r="F226" s="36">
        <f t="shared" si="81"/>
        <v>606</v>
      </c>
      <c r="G226" s="37">
        <f t="shared" si="81"/>
        <v>501</v>
      </c>
      <c r="H226" s="36">
        <f t="shared" si="81"/>
        <v>583</v>
      </c>
      <c r="I226" s="37">
        <f t="shared" si="81"/>
        <v>451</v>
      </c>
      <c r="J226" s="36">
        <f t="shared" si="81"/>
        <v>564</v>
      </c>
      <c r="K226" s="37">
        <f t="shared" si="81"/>
        <v>409</v>
      </c>
      <c r="L226" s="36">
        <f t="shared" si="81"/>
        <v>552</v>
      </c>
      <c r="M226" s="37">
        <f t="shared" si="81"/>
        <v>415</v>
      </c>
      <c r="N226" s="36">
        <f t="shared" si="81"/>
        <v>578.4000000000001</v>
      </c>
      <c r="O226" s="19">
        <f t="shared" si="81"/>
        <v>442.2</v>
      </c>
    </row>
    <row r="227" spans="1:15" ht="11.25" customHeight="1">
      <c r="A227" s="29"/>
      <c r="B227" s="20"/>
      <c r="C227" s="33"/>
      <c r="D227" s="31"/>
      <c r="E227" s="30"/>
      <c r="F227" s="32"/>
      <c r="G227" s="33"/>
      <c r="H227" s="32"/>
      <c r="I227" s="33"/>
      <c r="J227" s="32"/>
      <c r="K227" s="33"/>
      <c r="L227" s="32"/>
      <c r="M227" s="33"/>
      <c r="N227" s="43"/>
      <c r="O227" s="34"/>
    </row>
  </sheetData>
  <mergeCells count="6">
    <mergeCell ref="N1:O1"/>
    <mergeCell ref="J1:K1"/>
    <mergeCell ref="L1:M1"/>
    <mergeCell ref="D1:E1"/>
    <mergeCell ref="F1:G1"/>
    <mergeCell ref="H1:I1"/>
  </mergeCells>
  <printOptions horizontalCentered="1"/>
  <pageMargins left="0" right="0" top="1" bottom="1" header="0.5" footer="0.5"/>
  <pageSetup horizontalDpi="600" verticalDpi="600" orientation="portrait" scale="98" r:id="rId1"/>
  <headerFooter alignWithMargins="0">
    <oddHeader>&amp;CThe University of Alabama in Huntsville
 Table 4.2 Fall Semester Headcounts - Master's Programs</oddHeader>
    <oddFooter>&amp;L&amp;8Office of Institutional Research 
&amp;D (ly)
&amp;F&amp;R&amp;8* Race: W = White; A-A = African-American; H = Hispanic;
A/PI = Asian/Pacific Islander; NRA = Nonresident Alien
UNK = Unknown
** Enrollment averages are rounded to nearest whole number</oddFooter>
  </headerFooter>
  <rowBreaks count="4" manualBreakCount="4">
    <brk id="56" max="255" man="1"/>
    <brk id="110" max="255" man="1"/>
    <brk id="164" max="255" man="1"/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1">
      <pane ySplit="2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57421875" style="63" customWidth="1"/>
    <col min="2" max="2" width="10.140625" style="65" customWidth="1"/>
    <col min="3" max="3" width="5.8515625" style="57" customWidth="1"/>
    <col min="4" max="13" width="4.7109375" style="124" customWidth="1"/>
    <col min="14" max="15" width="4.7109375" style="74" customWidth="1"/>
    <col min="16" max="16384" width="9.140625" style="57" customWidth="1"/>
  </cols>
  <sheetData>
    <row r="1" spans="1:15" s="63" customFormat="1" ht="33.75" customHeight="1">
      <c r="A1" s="19" t="s">
        <v>0</v>
      </c>
      <c r="B1" s="20" t="s">
        <v>1</v>
      </c>
      <c r="C1" s="37" t="s">
        <v>2</v>
      </c>
      <c r="D1" s="155">
        <v>2002</v>
      </c>
      <c r="E1" s="153"/>
      <c r="F1" s="152">
        <v>2003</v>
      </c>
      <c r="G1" s="153"/>
      <c r="H1" s="152">
        <v>2004</v>
      </c>
      <c r="I1" s="153"/>
      <c r="J1" s="152">
        <v>2005</v>
      </c>
      <c r="K1" s="153"/>
      <c r="L1" s="152">
        <v>2006</v>
      </c>
      <c r="M1" s="153"/>
      <c r="N1" s="154" t="s">
        <v>63</v>
      </c>
      <c r="O1" s="151"/>
    </row>
    <row r="2" spans="1:15" s="63" customFormat="1" ht="11.25">
      <c r="A2" s="19"/>
      <c r="B2" s="20"/>
      <c r="C2" s="37"/>
      <c r="D2" s="23">
        <v>2002</v>
      </c>
      <c r="E2" s="24" t="s">
        <v>5</v>
      </c>
      <c r="F2" s="25" t="s">
        <v>4</v>
      </c>
      <c r="G2" s="26" t="s">
        <v>5</v>
      </c>
      <c r="H2" s="25" t="s">
        <v>4</v>
      </c>
      <c r="I2" s="26" t="s">
        <v>5</v>
      </c>
      <c r="J2" s="25" t="s">
        <v>4</v>
      </c>
      <c r="K2" s="26" t="s">
        <v>5</v>
      </c>
      <c r="L2" s="25" t="s">
        <v>4</v>
      </c>
      <c r="M2" s="26" t="s">
        <v>5</v>
      </c>
      <c r="N2" s="27" t="s">
        <v>4</v>
      </c>
      <c r="O2" s="28" t="s">
        <v>5</v>
      </c>
    </row>
    <row r="3" spans="1:15" ht="22.5" customHeight="1">
      <c r="A3" s="29" t="s">
        <v>37</v>
      </c>
      <c r="B3" s="20">
        <v>2001</v>
      </c>
      <c r="C3" s="33" t="s">
        <v>6</v>
      </c>
      <c r="D3" s="120">
        <v>4</v>
      </c>
      <c r="E3" s="121">
        <v>3</v>
      </c>
      <c r="F3" s="118">
        <v>5</v>
      </c>
      <c r="G3" s="119">
        <v>5</v>
      </c>
      <c r="H3" s="118">
        <v>6</v>
      </c>
      <c r="I3" s="119">
        <v>7</v>
      </c>
      <c r="J3" s="118">
        <v>6</v>
      </c>
      <c r="K3" s="119">
        <v>5</v>
      </c>
      <c r="L3" s="118">
        <v>3</v>
      </c>
      <c r="M3" s="119">
        <v>3</v>
      </c>
      <c r="N3" s="122">
        <f>AVERAGE(D3,F3,H3,J3,L3)</f>
        <v>4.8</v>
      </c>
      <c r="O3" s="123">
        <f aca="true" t="shared" si="0" ref="O3:O10">AVERAGE(E3,G3,I3,K3,M3)</f>
        <v>4.6</v>
      </c>
    </row>
    <row r="4" spans="1:15" ht="11.25" customHeight="1">
      <c r="A4" s="19"/>
      <c r="B4" s="20"/>
      <c r="C4" s="33" t="s">
        <v>7</v>
      </c>
      <c r="D4" s="120">
        <v>1</v>
      </c>
      <c r="E4" s="121">
        <v>0</v>
      </c>
      <c r="F4" s="118">
        <v>1</v>
      </c>
      <c r="G4" s="119">
        <v>0</v>
      </c>
      <c r="H4" s="118">
        <v>0</v>
      </c>
      <c r="I4" s="119">
        <v>0</v>
      </c>
      <c r="J4" s="118">
        <v>1</v>
      </c>
      <c r="K4" s="119">
        <v>0</v>
      </c>
      <c r="L4" s="118">
        <v>0</v>
      </c>
      <c r="M4" s="119">
        <v>1</v>
      </c>
      <c r="N4" s="122">
        <f aca="true" t="shared" si="1" ref="N4:N10">AVERAGE(D4,F4,H4,J4,L4)</f>
        <v>0.6</v>
      </c>
      <c r="O4" s="123">
        <f t="shared" si="0"/>
        <v>0.2</v>
      </c>
    </row>
    <row r="5" spans="1:15" ht="11.25" customHeight="1">
      <c r="A5" s="19"/>
      <c r="B5" s="20"/>
      <c r="C5" s="33" t="s">
        <v>8</v>
      </c>
      <c r="D5" s="120">
        <v>0</v>
      </c>
      <c r="E5" s="121">
        <v>0</v>
      </c>
      <c r="F5" s="118">
        <v>0</v>
      </c>
      <c r="G5" s="119">
        <v>0</v>
      </c>
      <c r="H5" s="118">
        <v>0</v>
      </c>
      <c r="I5" s="119">
        <v>0</v>
      </c>
      <c r="J5" s="118">
        <v>0</v>
      </c>
      <c r="K5" s="119">
        <v>0</v>
      </c>
      <c r="L5" s="118">
        <v>0</v>
      </c>
      <c r="M5" s="119">
        <v>0</v>
      </c>
      <c r="N5" s="122">
        <f t="shared" si="1"/>
        <v>0</v>
      </c>
      <c r="O5" s="123">
        <f t="shared" si="0"/>
        <v>0</v>
      </c>
    </row>
    <row r="6" spans="1:15" ht="11.25" customHeight="1">
      <c r="A6" s="19"/>
      <c r="B6" s="20"/>
      <c r="C6" s="33" t="s">
        <v>9</v>
      </c>
      <c r="D6" s="120">
        <v>0</v>
      </c>
      <c r="E6" s="121">
        <v>0</v>
      </c>
      <c r="F6" s="118">
        <v>0</v>
      </c>
      <c r="G6" s="119">
        <v>0</v>
      </c>
      <c r="H6" s="118">
        <v>0</v>
      </c>
      <c r="I6" s="119">
        <v>0</v>
      </c>
      <c r="J6" s="118">
        <v>0</v>
      </c>
      <c r="K6" s="119">
        <v>1</v>
      </c>
      <c r="L6" s="118">
        <v>0</v>
      </c>
      <c r="M6" s="119">
        <v>0</v>
      </c>
      <c r="N6" s="122">
        <f t="shared" si="1"/>
        <v>0</v>
      </c>
      <c r="O6" s="123">
        <f t="shared" si="0"/>
        <v>0.2</v>
      </c>
    </row>
    <row r="7" spans="1:15" ht="11.25" customHeight="1">
      <c r="A7" s="19"/>
      <c r="B7" s="20"/>
      <c r="C7" s="33" t="s">
        <v>10</v>
      </c>
      <c r="D7" s="120">
        <v>0</v>
      </c>
      <c r="E7" s="121">
        <v>0</v>
      </c>
      <c r="F7" s="118">
        <v>0</v>
      </c>
      <c r="G7" s="119">
        <v>0</v>
      </c>
      <c r="H7" s="118">
        <v>0</v>
      </c>
      <c r="I7" s="119">
        <v>0</v>
      </c>
      <c r="J7" s="118">
        <v>0</v>
      </c>
      <c r="K7" s="119">
        <v>0</v>
      </c>
      <c r="L7" s="118">
        <v>0</v>
      </c>
      <c r="M7" s="119">
        <v>0</v>
      </c>
      <c r="N7" s="122">
        <f t="shared" si="1"/>
        <v>0</v>
      </c>
      <c r="O7" s="123">
        <f t="shared" si="0"/>
        <v>0</v>
      </c>
    </row>
    <row r="8" spans="1:15" ht="11.25" customHeight="1">
      <c r="A8" s="19"/>
      <c r="B8" s="20"/>
      <c r="C8" s="33" t="s">
        <v>11</v>
      </c>
      <c r="D8" s="120">
        <v>4</v>
      </c>
      <c r="E8" s="121">
        <v>3</v>
      </c>
      <c r="F8" s="118">
        <v>3</v>
      </c>
      <c r="G8" s="119">
        <v>3</v>
      </c>
      <c r="H8" s="118">
        <v>4</v>
      </c>
      <c r="I8" s="119">
        <v>4</v>
      </c>
      <c r="J8" s="118">
        <v>2</v>
      </c>
      <c r="K8" s="119">
        <v>6</v>
      </c>
      <c r="L8" s="118">
        <v>2</v>
      </c>
      <c r="M8" s="119">
        <v>5</v>
      </c>
      <c r="N8" s="122">
        <f t="shared" si="1"/>
        <v>3</v>
      </c>
      <c r="O8" s="123">
        <f t="shared" si="0"/>
        <v>4.2</v>
      </c>
    </row>
    <row r="9" spans="1:15" ht="11.25" customHeight="1">
      <c r="A9" s="19"/>
      <c r="B9" s="20"/>
      <c r="C9" s="33" t="s">
        <v>65</v>
      </c>
      <c r="D9" s="120">
        <v>0</v>
      </c>
      <c r="E9" s="121">
        <v>0</v>
      </c>
      <c r="F9" s="118">
        <v>0</v>
      </c>
      <c r="G9" s="119">
        <v>1</v>
      </c>
      <c r="H9" s="118">
        <v>0</v>
      </c>
      <c r="I9" s="119">
        <v>1</v>
      </c>
      <c r="J9" s="118">
        <v>0</v>
      </c>
      <c r="K9" s="119">
        <v>1</v>
      </c>
      <c r="L9" s="118">
        <v>0</v>
      </c>
      <c r="M9" s="119">
        <v>1</v>
      </c>
      <c r="N9" s="122">
        <f>AVERAGE(D9,F9,H9,J9,L9)</f>
        <v>0</v>
      </c>
      <c r="O9" s="123">
        <f>AVERAGE(E9,G9,I9,K9,M9)</f>
        <v>0.8</v>
      </c>
    </row>
    <row r="10" spans="1:15" ht="11.25" customHeight="1">
      <c r="A10" s="19"/>
      <c r="B10" s="20"/>
      <c r="C10" s="37" t="s">
        <v>27</v>
      </c>
      <c r="D10" s="112">
        <f aca="true" t="shared" si="2" ref="D10:M10">SUM(D3:D9)</f>
        <v>9</v>
      </c>
      <c r="E10" s="113">
        <f t="shared" si="2"/>
        <v>6</v>
      </c>
      <c r="F10" s="114">
        <f t="shared" si="2"/>
        <v>9</v>
      </c>
      <c r="G10" s="115">
        <f t="shared" si="2"/>
        <v>9</v>
      </c>
      <c r="H10" s="114">
        <f t="shared" si="2"/>
        <v>10</v>
      </c>
      <c r="I10" s="115">
        <f t="shared" si="2"/>
        <v>12</v>
      </c>
      <c r="J10" s="114">
        <f t="shared" si="2"/>
        <v>9</v>
      </c>
      <c r="K10" s="115">
        <f t="shared" si="2"/>
        <v>13</v>
      </c>
      <c r="L10" s="114">
        <f t="shared" si="2"/>
        <v>5</v>
      </c>
      <c r="M10" s="115">
        <f t="shared" si="2"/>
        <v>10</v>
      </c>
      <c r="N10" s="116">
        <f t="shared" si="1"/>
        <v>8.4</v>
      </c>
      <c r="O10" s="117">
        <f t="shared" si="0"/>
        <v>10</v>
      </c>
    </row>
    <row r="11" spans="1:15" ht="11.25" customHeight="1">
      <c r="A11" s="19"/>
      <c r="B11" s="20"/>
      <c r="C11" s="33"/>
      <c r="D11" s="120"/>
      <c r="E11" s="121"/>
      <c r="F11" s="118"/>
      <c r="G11" s="119"/>
      <c r="H11" s="118"/>
      <c r="I11" s="119"/>
      <c r="J11" s="118"/>
      <c r="K11" s="119"/>
      <c r="L11" s="118"/>
      <c r="M11" s="119"/>
      <c r="N11" s="122"/>
      <c r="O11" s="123"/>
    </row>
    <row r="12" spans="1:15" ht="11.25" customHeight="1">
      <c r="A12" s="29" t="s">
        <v>12</v>
      </c>
      <c r="B12" s="20">
        <v>2001</v>
      </c>
      <c r="C12" s="33" t="s">
        <v>6</v>
      </c>
      <c r="D12" s="120">
        <v>1</v>
      </c>
      <c r="E12" s="121">
        <v>0</v>
      </c>
      <c r="F12" s="118">
        <v>2</v>
      </c>
      <c r="G12" s="119">
        <v>2</v>
      </c>
      <c r="H12" s="118">
        <v>3</v>
      </c>
      <c r="I12" s="119">
        <v>1</v>
      </c>
      <c r="J12" s="118">
        <v>3</v>
      </c>
      <c r="K12" s="119">
        <v>1</v>
      </c>
      <c r="L12" s="118">
        <v>3</v>
      </c>
      <c r="M12" s="119">
        <v>1</v>
      </c>
      <c r="N12" s="122">
        <f aca="true" t="shared" si="3" ref="N12:N18">AVERAGE(D12,F12,H12,J12,L12)</f>
        <v>2.4</v>
      </c>
      <c r="O12" s="123">
        <f aca="true" t="shared" si="4" ref="O12:O18">AVERAGE(E12,G12,I12,K12,M12)</f>
        <v>1</v>
      </c>
    </row>
    <row r="13" spans="1:15" ht="11.25" customHeight="1">
      <c r="A13" s="19"/>
      <c r="B13" s="20"/>
      <c r="C13" s="33" t="s">
        <v>7</v>
      </c>
      <c r="D13" s="120">
        <v>0</v>
      </c>
      <c r="E13" s="121">
        <v>0</v>
      </c>
      <c r="F13" s="118">
        <v>0</v>
      </c>
      <c r="G13" s="119">
        <v>0</v>
      </c>
      <c r="H13" s="118">
        <v>0</v>
      </c>
      <c r="I13" s="119">
        <v>1</v>
      </c>
      <c r="J13" s="118">
        <v>0</v>
      </c>
      <c r="K13" s="119">
        <v>1</v>
      </c>
      <c r="L13" s="118">
        <v>0</v>
      </c>
      <c r="M13" s="119">
        <v>0</v>
      </c>
      <c r="N13" s="122">
        <f t="shared" si="3"/>
        <v>0</v>
      </c>
      <c r="O13" s="123">
        <f t="shared" si="4"/>
        <v>0.4</v>
      </c>
    </row>
    <row r="14" spans="1:15" ht="11.25" customHeight="1">
      <c r="A14" s="19"/>
      <c r="B14" s="20"/>
      <c r="C14" s="33" t="s">
        <v>8</v>
      </c>
      <c r="D14" s="120">
        <v>0</v>
      </c>
      <c r="E14" s="121">
        <v>0</v>
      </c>
      <c r="F14" s="118">
        <v>0</v>
      </c>
      <c r="G14" s="119">
        <v>0</v>
      </c>
      <c r="H14" s="118">
        <v>0</v>
      </c>
      <c r="I14" s="119">
        <v>0</v>
      </c>
      <c r="J14" s="118">
        <v>0</v>
      </c>
      <c r="K14" s="119">
        <v>0</v>
      </c>
      <c r="L14" s="118">
        <v>0</v>
      </c>
      <c r="M14" s="119">
        <v>0</v>
      </c>
      <c r="N14" s="122">
        <f t="shared" si="3"/>
        <v>0</v>
      </c>
      <c r="O14" s="123">
        <f t="shared" si="4"/>
        <v>0</v>
      </c>
    </row>
    <row r="15" spans="1:15" ht="11.25" customHeight="1">
      <c r="A15" s="19"/>
      <c r="B15" s="20"/>
      <c r="C15" s="33" t="s">
        <v>9</v>
      </c>
      <c r="D15" s="120">
        <v>0</v>
      </c>
      <c r="E15" s="121">
        <v>0</v>
      </c>
      <c r="F15" s="118">
        <v>0</v>
      </c>
      <c r="G15" s="119">
        <v>0</v>
      </c>
      <c r="H15" s="118">
        <v>0</v>
      </c>
      <c r="I15" s="119">
        <v>0</v>
      </c>
      <c r="J15" s="118">
        <v>0</v>
      </c>
      <c r="K15" s="119">
        <v>0</v>
      </c>
      <c r="L15" s="118">
        <v>0</v>
      </c>
      <c r="M15" s="119">
        <v>0</v>
      </c>
      <c r="N15" s="122">
        <f t="shared" si="3"/>
        <v>0</v>
      </c>
      <c r="O15" s="123">
        <f t="shared" si="4"/>
        <v>0</v>
      </c>
    </row>
    <row r="16" spans="1:15" ht="11.25" customHeight="1">
      <c r="A16" s="19"/>
      <c r="B16" s="20"/>
      <c r="C16" s="33" t="s">
        <v>10</v>
      </c>
      <c r="D16" s="120">
        <v>0</v>
      </c>
      <c r="E16" s="121">
        <v>0</v>
      </c>
      <c r="F16" s="118">
        <v>0</v>
      </c>
      <c r="G16" s="119">
        <v>0</v>
      </c>
      <c r="H16" s="118">
        <v>0</v>
      </c>
      <c r="I16" s="119">
        <v>0</v>
      </c>
      <c r="J16" s="118">
        <v>0</v>
      </c>
      <c r="K16" s="119">
        <v>0</v>
      </c>
      <c r="L16" s="118">
        <v>0</v>
      </c>
      <c r="M16" s="119">
        <v>0</v>
      </c>
      <c r="N16" s="122">
        <f t="shared" si="3"/>
        <v>0</v>
      </c>
      <c r="O16" s="123">
        <f t="shared" si="4"/>
        <v>0</v>
      </c>
    </row>
    <row r="17" spans="1:15" ht="11.25" customHeight="1">
      <c r="A17" s="19"/>
      <c r="B17" s="20"/>
      <c r="C17" s="33" t="s">
        <v>11</v>
      </c>
      <c r="D17" s="120">
        <v>3</v>
      </c>
      <c r="E17" s="121">
        <v>0</v>
      </c>
      <c r="F17" s="118">
        <v>2</v>
      </c>
      <c r="G17" s="119">
        <v>1</v>
      </c>
      <c r="H17" s="118">
        <v>1</v>
      </c>
      <c r="I17" s="119">
        <v>0</v>
      </c>
      <c r="J17" s="118">
        <v>2</v>
      </c>
      <c r="K17" s="119">
        <v>0</v>
      </c>
      <c r="L17" s="118">
        <v>3</v>
      </c>
      <c r="M17" s="119">
        <v>0</v>
      </c>
      <c r="N17" s="122">
        <f t="shared" si="3"/>
        <v>2.2</v>
      </c>
      <c r="O17" s="123">
        <f t="shared" si="4"/>
        <v>0.2</v>
      </c>
    </row>
    <row r="18" spans="1:15" ht="11.25" customHeight="1">
      <c r="A18" s="19"/>
      <c r="B18" s="20"/>
      <c r="C18" s="33" t="s">
        <v>65</v>
      </c>
      <c r="D18" s="120">
        <v>0</v>
      </c>
      <c r="E18" s="121">
        <v>0</v>
      </c>
      <c r="F18" s="118">
        <v>1</v>
      </c>
      <c r="G18" s="119">
        <v>0</v>
      </c>
      <c r="H18" s="118">
        <v>0</v>
      </c>
      <c r="I18" s="119">
        <v>0</v>
      </c>
      <c r="J18" s="118">
        <v>0</v>
      </c>
      <c r="K18" s="119">
        <v>0</v>
      </c>
      <c r="L18" s="118">
        <v>0</v>
      </c>
      <c r="M18" s="119">
        <v>0</v>
      </c>
      <c r="N18" s="122">
        <f t="shared" si="3"/>
        <v>0.2</v>
      </c>
      <c r="O18" s="123">
        <f t="shared" si="4"/>
        <v>0</v>
      </c>
    </row>
    <row r="19" spans="1:15" ht="11.25" customHeight="1">
      <c r="A19" s="19"/>
      <c r="B19" s="20"/>
      <c r="C19" s="37" t="s">
        <v>27</v>
      </c>
      <c r="D19" s="112">
        <f aca="true" t="shared" si="5" ref="D19:O19">SUM(D12:D18)</f>
        <v>4</v>
      </c>
      <c r="E19" s="113">
        <f t="shared" si="5"/>
        <v>0</v>
      </c>
      <c r="F19" s="114">
        <f t="shared" si="5"/>
        <v>5</v>
      </c>
      <c r="G19" s="115">
        <f t="shared" si="5"/>
        <v>3</v>
      </c>
      <c r="H19" s="114">
        <f t="shared" si="5"/>
        <v>4</v>
      </c>
      <c r="I19" s="115">
        <f t="shared" si="5"/>
        <v>2</v>
      </c>
      <c r="J19" s="114">
        <f t="shared" si="5"/>
        <v>5</v>
      </c>
      <c r="K19" s="115">
        <f t="shared" si="5"/>
        <v>2</v>
      </c>
      <c r="L19" s="114">
        <f t="shared" si="5"/>
        <v>6</v>
      </c>
      <c r="M19" s="115">
        <f t="shared" si="5"/>
        <v>1</v>
      </c>
      <c r="N19" s="116">
        <f t="shared" si="5"/>
        <v>4.8</v>
      </c>
      <c r="O19" s="117">
        <f t="shared" si="5"/>
        <v>1.5999999999999999</v>
      </c>
    </row>
    <row r="20" spans="1:15" ht="11.25" customHeight="1">
      <c r="A20" s="19"/>
      <c r="B20" s="20"/>
      <c r="C20" s="33"/>
      <c r="D20" s="120"/>
      <c r="E20" s="121"/>
      <c r="F20" s="118"/>
      <c r="G20" s="119"/>
      <c r="H20" s="118"/>
      <c r="I20" s="119"/>
      <c r="J20" s="118"/>
      <c r="K20" s="119"/>
      <c r="L20" s="118"/>
      <c r="M20" s="119"/>
      <c r="N20" s="122"/>
      <c r="O20" s="123"/>
    </row>
    <row r="21" spans="1:15" ht="11.25" customHeight="1">
      <c r="A21" s="29" t="s">
        <v>14</v>
      </c>
      <c r="B21" s="20">
        <v>1987</v>
      </c>
      <c r="C21" s="33" t="s">
        <v>6</v>
      </c>
      <c r="D21" s="120">
        <v>2</v>
      </c>
      <c r="E21" s="121">
        <v>0</v>
      </c>
      <c r="F21" s="118">
        <v>3</v>
      </c>
      <c r="G21" s="119">
        <v>1</v>
      </c>
      <c r="H21" s="118">
        <v>5</v>
      </c>
      <c r="I21" s="119">
        <v>1</v>
      </c>
      <c r="J21" s="118">
        <v>6</v>
      </c>
      <c r="K21" s="119">
        <v>0</v>
      </c>
      <c r="L21" s="118">
        <v>5</v>
      </c>
      <c r="M21" s="119">
        <v>0</v>
      </c>
      <c r="N21" s="122">
        <f aca="true" t="shared" si="6" ref="N21:N28">(H21+J21+L21+D21+F21)/5</f>
        <v>4.2</v>
      </c>
      <c r="O21" s="123">
        <f aca="true" t="shared" si="7" ref="O21:O28">(I21+K21+M21+E21+G21)/5</f>
        <v>0.4</v>
      </c>
    </row>
    <row r="22" spans="1:15" ht="11.25" customHeight="1">
      <c r="A22" s="29"/>
      <c r="B22" s="20"/>
      <c r="C22" s="33" t="s">
        <v>7</v>
      </c>
      <c r="D22" s="120">
        <v>0</v>
      </c>
      <c r="E22" s="121">
        <v>0</v>
      </c>
      <c r="F22" s="118">
        <v>0</v>
      </c>
      <c r="G22" s="119">
        <v>0</v>
      </c>
      <c r="H22" s="118">
        <v>0</v>
      </c>
      <c r="I22" s="119">
        <v>0</v>
      </c>
      <c r="J22" s="118">
        <v>0</v>
      </c>
      <c r="K22" s="119">
        <v>1</v>
      </c>
      <c r="L22" s="118">
        <v>0</v>
      </c>
      <c r="M22" s="119">
        <v>1</v>
      </c>
      <c r="N22" s="122">
        <f t="shared" si="6"/>
        <v>0</v>
      </c>
      <c r="O22" s="123">
        <f t="shared" si="7"/>
        <v>0.4</v>
      </c>
    </row>
    <row r="23" spans="1:15" ht="11.25" customHeight="1">
      <c r="A23" s="29"/>
      <c r="B23" s="20"/>
      <c r="C23" s="33" t="s">
        <v>8</v>
      </c>
      <c r="D23" s="120">
        <v>0</v>
      </c>
      <c r="E23" s="121">
        <v>0</v>
      </c>
      <c r="F23" s="118">
        <v>0</v>
      </c>
      <c r="G23" s="119">
        <v>0</v>
      </c>
      <c r="H23" s="118">
        <v>0</v>
      </c>
      <c r="I23" s="119">
        <v>0</v>
      </c>
      <c r="J23" s="118">
        <v>0</v>
      </c>
      <c r="K23" s="119">
        <v>0</v>
      </c>
      <c r="L23" s="118">
        <v>0</v>
      </c>
      <c r="M23" s="119">
        <v>0</v>
      </c>
      <c r="N23" s="122">
        <f t="shared" si="6"/>
        <v>0</v>
      </c>
      <c r="O23" s="123">
        <f t="shared" si="7"/>
        <v>0</v>
      </c>
    </row>
    <row r="24" spans="1:15" ht="11.25" customHeight="1">
      <c r="A24" s="29"/>
      <c r="B24" s="20"/>
      <c r="C24" s="33" t="s">
        <v>9</v>
      </c>
      <c r="D24" s="120">
        <v>0</v>
      </c>
      <c r="E24" s="121">
        <v>0</v>
      </c>
      <c r="F24" s="118">
        <v>0</v>
      </c>
      <c r="G24" s="119">
        <v>0</v>
      </c>
      <c r="H24" s="118">
        <v>0</v>
      </c>
      <c r="I24" s="119">
        <v>0</v>
      </c>
      <c r="J24" s="118">
        <v>0</v>
      </c>
      <c r="K24" s="119">
        <v>0</v>
      </c>
      <c r="L24" s="118">
        <v>0</v>
      </c>
      <c r="M24" s="119">
        <v>0</v>
      </c>
      <c r="N24" s="122">
        <f t="shared" si="6"/>
        <v>0</v>
      </c>
      <c r="O24" s="123">
        <f t="shared" si="7"/>
        <v>0</v>
      </c>
    </row>
    <row r="25" spans="1:15" ht="11.25" customHeight="1">
      <c r="A25" s="29"/>
      <c r="B25" s="20"/>
      <c r="C25" s="33" t="s">
        <v>10</v>
      </c>
      <c r="D25" s="120">
        <v>0</v>
      </c>
      <c r="E25" s="121">
        <v>0</v>
      </c>
      <c r="F25" s="118">
        <v>0</v>
      </c>
      <c r="G25" s="119">
        <v>0</v>
      </c>
      <c r="H25" s="118">
        <v>0</v>
      </c>
      <c r="I25" s="119">
        <v>0</v>
      </c>
      <c r="J25" s="118">
        <v>0</v>
      </c>
      <c r="K25" s="119">
        <v>0</v>
      </c>
      <c r="L25" s="118">
        <v>0</v>
      </c>
      <c r="M25" s="119">
        <v>0</v>
      </c>
      <c r="N25" s="122">
        <f t="shared" si="6"/>
        <v>0</v>
      </c>
      <c r="O25" s="123">
        <f t="shared" si="7"/>
        <v>0</v>
      </c>
    </row>
    <row r="26" spans="1:15" ht="11.25" customHeight="1">
      <c r="A26" s="29"/>
      <c r="B26" s="20"/>
      <c r="C26" s="33" t="s">
        <v>11</v>
      </c>
      <c r="D26" s="120">
        <v>6</v>
      </c>
      <c r="E26" s="121">
        <v>0</v>
      </c>
      <c r="F26" s="118">
        <v>5</v>
      </c>
      <c r="G26" s="119">
        <v>0</v>
      </c>
      <c r="H26" s="118">
        <v>9</v>
      </c>
      <c r="I26" s="119">
        <v>0</v>
      </c>
      <c r="J26" s="118">
        <v>9</v>
      </c>
      <c r="K26" s="119">
        <v>0</v>
      </c>
      <c r="L26" s="118">
        <v>4</v>
      </c>
      <c r="M26" s="119">
        <v>0</v>
      </c>
      <c r="N26" s="122">
        <f t="shared" si="6"/>
        <v>6.6</v>
      </c>
      <c r="O26" s="123">
        <f t="shared" si="7"/>
        <v>0</v>
      </c>
    </row>
    <row r="27" spans="1:15" ht="11.25" customHeight="1">
      <c r="A27" s="29"/>
      <c r="B27" s="20"/>
      <c r="C27" s="33" t="s">
        <v>65</v>
      </c>
      <c r="D27" s="120">
        <v>0</v>
      </c>
      <c r="E27" s="121">
        <v>0</v>
      </c>
      <c r="F27" s="118">
        <v>0</v>
      </c>
      <c r="G27" s="119">
        <v>0</v>
      </c>
      <c r="H27" s="118">
        <v>1</v>
      </c>
      <c r="I27" s="119">
        <v>0</v>
      </c>
      <c r="J27" s="118">
        <v>0</v>
      </c>
      <c r="K27" s="119">
        <v>0</v>
      </c>
      <c r="L27" s="118">
        <v>0</v>
      </c>
      <c r="M27" s="119">
        <v>0</v>
      </c>
      <c r="N27" s="122">
        <f t="shared" si="6"/>
        <v>0.2</v>
      </c>
      <c r="O27" s="123">
        <f t="shared" si="7"/>
        <v>0</v>
      </c>
    </row>
    <row r="28" spans="1:15" ht="11.25" customHeight="1">
      <c r="A28" s="29"/>
      <c r="B28" s="20"/>
      <c r="C28" s="37" t="s">
        <v>27</v>
      </c>
      <c r="D28" s="112">
        <f aca="true" t="shared" si="8" ref="D28:M28">SUM(D21:D27)</f>
        <v>8</v>
      </c>
      <c r="E28" s="113">
        <f t="shared" si="8"/>
        <v>0</v>
      </c>
      <c r="F28" s="114">
        <f t="shared" si="8"/>
        <v>8</v>
      </c>
      <c r="G28" s="115">
        <f t="shared" si="8"/>
        <v>1</v>
      </c>
      <c r="H28" s="114">
        <f t="shared" si="8"/>
        <v>15</v>
      </c>
      <c r="I28" s="115">
        <f t="shared" si="8"/>
        <v>1</v>
      </c>
      <c r="J28" s="114">
        <f t="shared" si="8"/>
        <v>15</v>
      </c>
      <c r="K28" s="115">
        <f t="shared" si="8"/>
        <v>1</v>
      </c>
      <c r="L28" s="114">
        <f t="shared" si="8"/>
        <v>9</v>
      </c>
      <c r="M28" s="115">
        <f t="shared" si="8"/>
        <v>1</v>
      </c>
      <c r="N28" s="116">
        <f t="shared" si="6"/>
        <v>11</v>
      </c>
      <c r="O28" s="117">
        <f t="shared" si="7"/>
        <v>0.8</v>
      </c>
    </row>
    <row r="29" spans="1:15" ht="11.25" customHeight="1">
      <c r="A29" s="29"/>
      <c r="B29" s="20"/>
      <c r="C29" s="33"/>
      <c r="D29" s="120"/>
      <c r="E29" s="121"/>
      <c r="F29" s="118"/>
      <c r="G29" s="119"/>
      <c r="H29" s="118"/>
      <c r="I29" s="119"/>
      <c r="J29" s="118"/>
      <c r="K29" s="119"/>
      <c r="L29" s="118"/>
      <c r="M29" s="119"/>
      <c r="N29" s="122"/>
      <c r="O29" s="123"/>
    </row>
    <row r="30" spans="1:15" ht="11.25" customHeight="1">
      <c r="A30" s="29" t="s">
        <v>15</v>
      </c>
      <c r="B30" s="20">
        <v>1971</v>
      </c>
      <c r="C30" s="33" t="s">
        <v>6</v>
      </c>
      <c r="D30" s="120">
        <v>18</v>
      </c>
      <c r="E30" s="121">
        <v>1</v>
      </c>
      <c r="F30" s="118">
        <v>20</v>
      </c>
      <c r="G30" s="119">
        <v>2</v>
      </c>
      <c r="H30" s="118">
        <v>16</v>
      </c>
      <c r="I30" s="119">
        <v>1</v>
      </c>
      <c r="J30" s="118">
        <v>17</v>
      </c>
      <c r="K30" s="119">
        <v>3</v>
      </c>
      <c r="L30" s="118">
        <v>17</v>
      </c>
      <c r="M30" s="119">
        <v>2</v>
      </c>
      <c r="N30" s="122">
        <f aca="true" t="shared" si="9" ref="N30:N37">(H30+J30+L30+D30+F30)/5</f>
        <v>17.6</v>
      </c>
      <c r="O30" s="123">
        <f aca="true" t="shared" si="10" ref="O30:O37">(I30+K30+M30+E30+G30)/5</f>
        <v>1.8</v>
      </c>
    </row>
    <row r="31" spans="1:15" ht="11.25" customHeight="1">
      <c r="A31" s="29"/>
      <c r="B31" s="20"/>
      <c r="C31" s="33" t="s">
        <v>7</v>
      </c>
      <c r="D31" s="120">
        <v>2</v>
      </c>
      <c r="E31" s="121">
        <v>0</v>
      </c>
      <c r="F31" s="118">
        <v>2</v>
      </c>
      <c r="G31" s="119">
        <v>0</v>
      </c>
      <c r="H31" s="118">
        <v>0</v>
      </c>
      <c r="I31" s="119">
        <v>0</v>
      </c>
      <c r="J31" s="118">
        <v>0</v>
      </c>
      <c r="K31" s="119">
        <v>0</v>
      </c>
      <c r="L31" s="118">
        <v>0</v>
      </c>
      <c r="M31" s="119">
        <v>0</v>
      </c>
      <c r="N31" s="122">
        <f t="shared" si="9"/>
        <v>0.8</v>
      </c>
      <c r="O31" s="123">
        <f t="shared" si="10"/>
        <v>0</v>
      </c>
    </row>
    <row r="32" spans="1:15" ht="11.25" customHeight="1">
      <c r="A32" s="29"/>
      <c r="B32" s="20"/>
      <c r="C32" s="33" t="s">
        <v>8</v>
      </c>
      <c r="D32" s="120">
        <v>0</v>
      </c>
      <c r="E32" s="121">
        <v>0</v>
      </c>
      <c r="F32" s="118">
        <v>0</v>
      </c>
      <c r="G32" s="119">
        <v>0</v>
      </c>
      <c r="H32" s="118">
        <v>1</v>
      </c>
      <c r="I32" s="119">
        <v>0</v>
      </c>
      <c r="J32" s="118">
        <v>0</v>
      </c>
      <c r="K32" s="119">
        <v>0</v>
      </c>
      <c r="L32" s="118">
        <v>0</v>
      </c>
      <c r="M32" s="119">
        <v>0</v>
      </c>
      <c r="N32" s="122">
        <f t="shared" si="9"/>
        <v>0.2</v>
      </c>
      <c r="O32" s="123">
        <f t="shared" si="10"/>
        <v>0</v>
      </c>
    </row>
    <row r="33" spans="1:15" ht="11.25" customHeight="1">
      <c r="A33" s="29"/>
      <c r="B33" s="20"/>
      <c r="C33" s="33" t="s">
        <v>9</v>
      </c>
      <c r="D33" s="120">
        <v>2</v>
      </c>
      <c r="E33" s="121">
        <v>0</v>
      </c>
      <c r="F33" s="118">
        <v>1</v>
      </c>
      <c r="G33" s="119">
        <v>1</v>
      </c>
      <c r="H33" s="118">
        <v>2</v>
      </c>
      <c r="I33" s="119">
        <v>0</v>
      </c>
      <c r="J33" s="118">
        <v>0</v>
      </c>
      <c r="K33" s="119">
        <v>0</v>
      </c>
      <c r="L33" s="118">
        <v>1</v>
      </c>
      <c r="M33" s="119">
        <v>1</v>
      </c>
      <c r="N33" s="122">
        <f t="shared" si="9"/>
        <v>1.2</v>
      </c>
      <c r="O33" s="123">
        <f t="shared" si="10"/>
        <v>0.4</v>
      </c>
    </row>
    <row r="34" spans="1:15" ht="11.25" customHeight="1">
      <c r="A34" s="29"/>
      <c r="B34" s="20"/>
      <c r="C34" s="33" t="s">
        <v>10</v>
      </c>
      <c r="D34" s="120">
        <v>0</v>
      </c>
      <c r="E34" s="121">
        <v>0</v>
      </c>
      <c r="F34" s="118">
        <v>0</v>
      </c>
      <c r="G34" s="119">
        <v>0</v>
      </c>
      <c r="H34" s="118">
        <v>0</v>
      </c>
      <c r="I34" s="119">
        <v>0</v>
      </c>
      <c r="J34" s="118">
        <v>0</v>
      </c>
      <c r="K34" s="119">
        <v>0</v>
      </c>
      <c r="L34" s="118">
        <v>0</v>
      </c>
      <c r="M34" s="119">
        <v>0</v>
      </c>
      <c r="N34" s="122">
        <f t="shared" si="9"/>
        <v>0</v>
      </c>
      <c r="O34" s="123">
        <f t="shared" si="10"/>
        <v>0</v>
      </c>
    </row>
    <row r="35" spans="1:15" ht="11.25" customHeight="1">
      <c r="A35" s="29"/>
      <c r="B35" s="20"/>
      <c r="C35" s="33" t="s">
        <v>11</v>
      </c>
      <c r="D35" s="120">
        <v>14</v>
      </c>
      <c r="E35" s="121">
        <v>1</v>
      </c>
      <c r="F35" s="118">
        <v>10</v>
      </c>
      <c r="G35" s="119">
        <v>0</v>
      </c>
      <c r="H35" s="118">
        <v>10</v>
      </c>
      <c r="I35" s="119">
        <v>1</v>
      </c>
      <c r="J35" s="118">
        <v>11</v>
      </c>
      <c r="K35" s="119">
        <v>2</v>
      </c>
      <c r="L35" s="118">
        <v>10</v>
      </c>
      <c r="M35" s="119">
        <v>4</v>
      </c>
      <c r="N35" s="122">
        <f t="shared" si="9"/>
        <v>11</v>
      </c>
      <c r="O35" s="123">
        <f t="shared" si="10"/>
        <v>1.6</v>
      </c>
    </row>
    <row r="36" spans="1:15" ht="11.25" customHeight="1">
      <c r="A36" s="29"/>
      <c r="B36" s="20"/>
      <c r="C36" s="33" t="s">
        <v>65</v>
      </c>
      <c r="D36" s="120">
        <v>0</v>
      </c>
      <c r="E36" s="121">
        <v>0</v>
      </c>
      <c r="F36" s="118">
        <v>2</v>
      </c>
      <c r="G36" s="119">
        <v>0</v>
      </c>
      <c r="H36" s="118">
        <v>1</v>
      </c>
      <c r="I36" s="119">
        <v>0</v>
      </c>
      <c r="J36" s="118">
        <v>1</v>
      </c>
      <c r="K36" s="119">
        <v>0</v>
      </c>
      <c r="L36" s="118">
        <v>1</v>
      </c>
      <c r="M36" s="119">
        <v>0</v>
      </c>
      <c r="N36" s="122">
        <f t="shared" si="9"/>
        <v>1</v>
      </c>
      <c r="O36" s="123">
        <f t="shared" si="10"/>
        <v>0</v>
      </c>
    </row>
    <row r="37" spans="1:15" ht="11.25" customHeight="1">
      <c r="A37" s="29"/>
      <c r="B37" s="20"/>
      <c r="C37" s="37" t="s">
        <v>27</v>
      </c>
      <c r="D37" s="112">
        <f aca="true" t="shared" si="11" ref="D37:M37">SUM(D30:D36)</f>
        <v>36</v>
      </c>
      <c r="E37" s="113">
        <f t="shared" si="11"/>
        <v>2</v>
      </c>
      <c r="F37" s="114">
        <f t="shared" si="11"/>
        <v>35</v>
      </c>
      <c r="G37" s="115">
        <f t="shared" si="11"/>
        <v>3</v>
      </c>
      <c r="H37" s="114">
        <f t="shared" si="11"/>
        <v>30</v>
      </c>
      <c r="I37" s="115">
        <f t="shared" si="11"/>
        <v>2</v>
      </c>
      <c r="J37" s="114">
        <f t="shared" si="11"/>
        <v>29</v>
      </c>
      <c r="K37" s="115">
        <f t="shared" si="11"/>
        <v>5</v>
      </c>
      <c r="L37" s="114">
        <f t="shared" si="11"/>
        <v>29</v>
      </c>
      <c r="M37" s="115">
        <f t="shared" si="11"/>
        <v>7</v>
      </c>
      <c r="N37" s="116">
        <f t="shared" si="9"/>
        <v>31.8</v>
      </c>
      <c r="O37" s="117">
        <f t="shared" si="10"/>
        <v>3.8</v>
      </c>
    </row>
    <row r="38" spans="1:15" ht="11.25" customHeight="1">
      <c r="A38" s="29"/>
      <c r="B38" s="20"/>
      <c r="C38" s="33"/>
      <c r="D38" s="120"/>
      <c r="E38" s="121"/>
      <c r="F38" s="118"/>
      <c r="G38" s="119"/>
      <c r="H38" s="118"/>
      <c r="I38" s="119"/>
      <c r="J38" s="118"/>
      <c r="K38" s="119"/>
      <c r="L38" s="118"/>
      <c r="M38" s="119"/>
      <c r="N38" s="122"/>
      <c r="O38" s="123"/>
    </row>
    <row r="39" spans="1:15" ht="22.5" customHeight="1">
      <c r="A39" s="29" t="s">
        <v>28</v>
      </c>
      <c r="B39" s="20">
        <v>1971</v>
      </c>
      <c r="C39" s="33" t="s">
        <v>6</v>
      </c>
      <c r="D39" s="120">
        <v>57</v>
      </c>
      <c r="E39" s="121">
        <v>19</v>
      </c>
      <c r="F39" s="118">
        <v>59</v>
      </c>
      <c r="G39" s="119">
        <v>19</v>
      </c>
      <c r="H39" s="118">
        <v>55</v>
      </c>
      <c r="I39" s="119">
        <v>18</v>
      </c>
      <c r="J39" s="118">
        <v>42</v>
      </c>
      <c r="K39" s="119">
        <v>16</v>
      </c>
      <c r="L39" s="118">
        <v>35</v>
      </c>
      <c r="M39" s="119">
        <v>14</v>
      </c>
      <c r="N39" s="122">
        <f aca="true" t="shared" si="12" ref="N39:N46">(H39+J39+L39+D39+F39)/5</f>
        <v>49.6</v>
      </c>
      <c r="O39" s="123">
        <f aca="true" t="shared" si="13" ref="O39:O46">(I39+K39+M39+E39+G39)/5</f>
        <v>17.2</v>
      </c>
    </row>
    <row r="40" spans="1:15" ht="11.25" customHeight="1">
      <c r="A40" s="29"/>
      <c r="B40" s="20"/>
      <c r="C40" s="33" t="s">
        <v>7</v>
      </c>
      <c r="D40" s="120">
        <v>3</v>
      </c>
      <c r="E40" s="121">
        <v>2</v>
      </c>
      <c r="F40" s="118">
        <v>5</v>
      </c>
      <c r="G40" s="119">
        <v>3</v>
      </c>
      <c r="H40" s="118">
        <v>6</v>
      </c>
      <c r="I40" s="119">
        <v>5</v>
      </c>
      <c r="J40" s="118">
        <v>4</v>
      </c>
      <c r="K40" s="119">
        <v>4</v>
      </c>
      <c r="L40" s="118">
        <v>5</v>
      </c>
      <c r="M40" s="119">
        <v>4</v>
      </c>
      <c r="N40" s="122">
        <f t="shared" si="12"/>
        <v>4.6</v>
      </c>
      <c r="O40" s="123">
        <f t="shared" si="13"/>
        <v>3.6</v>
      </c>
    </row>
    <row r="41" spans="1:15" ht="11.25" customHeight="1">
      <c r="A41" s="29"/>
      <c r="B41" s="20"/>
      <c r="C41" s="33" t="s">
        <v>8</v>
      </c>
      <c r="D41" s="120">
        <v>1</v>
      </c>
      <c r="E41" s="121">
        <v>0</v>
      </c>
      <c r="F41" s="118">
        <v>0</v>
      </c>
      <c r="G41" s="119">
        <v>0</v>
      </c>
      <c r="H41" s="118">
        <v>0</v>
      </c>
      <c r="I41" s="119">
        <v>0</v>
      </c>
      <c r="J41" s="118">
        <v>0</v>
      </c>
      <c r="K41" s="119">
        <v>0</v>
      </c>
      <c r="L41" s="118">
        <v>0</v>
      </c>
      <c r="M41" s="119">
        <v>0</v>
      </c>
      <c r="N41" s="122">
        <f t="shared" si="12"/>
        <v>0.2</v>
      </c>
      <c r="O41" s="123">
        <f t="shared" si="13"/>
        <v>0</v>
      </c>
    </row>
    <row r="42" spans="1:15" ht="11.25" customHeight="1">
      <c r="A42" s="29"/>
      <c r="B42" s="20"/>
      <c r="C42" s="33" t="s">
        <v>9</v>
      </c>
      <c r="D42" s="120">
        <v>2</v>
      </c>
      <c r="E42" s="121">
        <v>0</v>
      </c>
      <c r="F42" s="118">
        <v>2</v>
      </c>
      <c r="G42" s="119">
        <v>0</v>
      </c>
      <c r="H42" s="118">
        <v>3</v>
      </c>
      <c r="I42" s="119">
        <v>0</v>
      </c>
      <c r="J42" s="118">
        <v>1</v>
      </c>
      <c r="K42" s="119">
        <v>0</v>
      </c>
      <c r="L42" s="118">
        <v>2</v>
      </c>
      <c r="M42" s="119">
        <v>0</v>
      </c>
      <c r="N42" s="122">
        <f t="shared" si="12"/>
        <v>2</v>
      </c>
      <c r="O42" s="123">
        <f t="shared" si="13"/>
        <v>0</v>
      </c>
    </row>
    <row r="43" spans="1:15" ht="11.25" customHeight="1">
      <c r="A43" s="29"/>
      <c r="B43" s="20"/>
      <c r="C43" s="33" t="s">
        <v>10</v>
      </c>
      <c r="D43" s="120">
        <v>0</v>
      </c>
      <c r="E43" s="121">
        <v>0</v>
      </c>
      <c r="F43" s="118">
        <v>0</v>
      </c>
      <c r="G43" s="119">
        <v>0</v>
      </c>
      <c r="H43" s="118">
        <v>0</v>
      </c>
      <c r="I43" s="119">
        <v>0</v>
      </c>
      <c r="J43" s="118">
        <v>0</v>
      </c>
      <c r="K43" s="119">
        <v>0</v>
      </c>
      <c r="L43" s="118">
        <v>0</v>
      </c>
      <c r="M43" s="119">
        <v>0</v>
      </c>
      <c r="N43" s="122">
        <f t="shared" si="12"/>
        <v>0</v>
      </c>
      <c r="O43" s="123">
        <f t="shared" si="13"/>
        <v>0</v>
      </c>
    </row>
    <row r="44" spans="1:15" ht="11.25" customHeight="1">
      <c r="A44" s="29"/>
      <c r="B44" s="20"/>
      <c r="C44" s="33" t="s">
        <v>11</v>
      </c>
      <c r="D44" s="120">
        <v>2</v>
      </c>
      <c r="E44" s="121">
        <v>1</v>
      </c>
      <c r="F44" s="118">
        <v>2</v>
      </c>
      <c r="G44" s="119">
        <v>2</v>
      </c>
      <c r="H44" s="118">
        <v>2</v>
      </c>
      <c r="I44" s="119">
        <v>2</v>
      </c>
      <c r="J44" s="118">
        <v>3</v>
      </c>
      <c r="K44" s="119">
        <v>2</v>
      </c>
      <c r="L44" s="118">
        <v>3</v>
      </c>
      <c r="M44" s="119">
        <v>1</v>
      </c>
      <c r="N44" s="122">
        <f t="shared" si="12"/>
        <v>2.4</v>
      </c>
      <c r="O44" s="123">
        <f t="shared" si="13"/>
        <v>1.6</v>
      </c>
    </row>
    <row r="45" spans="1:15" ht="11.25" customHeight="1">
      <c r="A45" s="29"/>
      <c r="B45" s="20"/>
      <c r="C45" s="33" t="s">
        <v>65</v>
      </c>
      <c r="D45" s="120">
        <v>0</v>
      </c>
      <c r="E45" s="121">
        <v>0</v>
      </c>
      <c r="F45" s="118">
        <v>0</v>
      </c>
      <c r="G45" s="119">
        <v>0</v>
      </c>
      <c r="H45" s="118">
        <v>0</v>
      </c>
      <c r="I45" s="119">
        <v>0</v>
      </c>
      <c r="J45" s="118">
        <v>0</v>
      </c>
      <c r="K45" s="119">
        <v>0</v>
      </c>
      <c r="L45" s="118">
        <v>0</v>
      </c>
      <c r="M45" s="119">
        <v>0</v>
      </c>
      <c r="N45" s="122">
        <f t="shared" si="12"/>
        <v>0</v>
      </c>
      <c r="O45" s="123">
        <f t="shared" si="13"/>
        <v>0</v>
      </c>
    </row>
    <row r="46" spans="1:15" ht="11.25" customHeight="1">
      <c r="A46" s="19"/>
      <c r="B46" s="20"/>
      <c r="C46" s="37" t="s">
        <v>27</v>
      </c>
      <c r="D46" s="112">
        <f aca="true" t="shared" si="14" ref="D46:M46">SUM(D39:D45)</f>
        <v>65</v>
      </c>
      <c r="E46" s="113">
        <f t="shared" si="14"/>
        <v>22</v>
      </c>
      <c r="F46" s="114">
        <f t="shared" si="14"/>
        <v>68</v>
      </c>
      <c r="G46" s="115">
        <f t="shared" si="14"/>
        <v>24</v>
      </c>
      <c r="H46" s="114">
        <f t="shared" si="14"/>
        <v>66</v>
      </c>
      <c r="I46" s="115">
        <f t="shared" si="14"/>
        <v>25</v>
      </c>
      <c r="J46" s="114">
        <f t="shared" si="14"/>
        <v>50</v>
      </c>
      <c r="K46" s="115">
        <f t="shared" si="14"/>
        <v>22</v>
      </c>
      <c r="L46" s="114">
        <f t="shared" si="14"/>
        <v>45</v>
      </c>
      <c r="M46" s="115">
        <f t="shared" si="14"/>
        <v>19</v>
      </c>
      <c r="N46" s="116">
        <f t="shared" si="12"/>
        <v>58.8</v>
      </c>
      <c r="O46" s="117">
        <f t="shared" si="13"/>
        <v>22.4</v>
      </c>
    </row>
    <row r="47" spans="1:15" ht="11.25" customHeight="1">
      <c r="A47" s="19"/>
      <c r="B47" s="20"/>
      <c r="C47" s="33"/>
      <c r="D47" s="120"/>
      <c r="E47" s="121"/>
      <c r="F47" s="118"/>
      <c r="G47" s="119"/>
      <c r="H47" s="118"/>
      <c r="I47" s="119"/>
      <c r="J47" s="118"/>
      <c r="K47" s="119"/>
      <c r="L47" s="118"/>
      <c r="M47" s="119"/>
      <c r="N47" s="122"/>
      <c r="O47" s="123"/>
    </row>
    <row r="48" spans="1:15" ht="11.25" customHeight="1">
      <c r="A48" s="29" t="s">
        <v>24</v>
      </c>
      <c r="B48" s="20">
        <v>1971</v>
      </c>
      <c r="C48" s="33" t="s">
        <v>6</v>
      </c>
      <c r="D48" s="120">
        <v>18</v>
      </c>
      <c r="E48" s="121">
        <v>3</v>
      </c>
      <c r="F48" s="118">
        <v>18</v>
      </c>
      <c r="G48" s="119">
        <v>2</v>
      </c>
      <c r="H48" s="118">
        <v>20</v>
      </c>
      <c r="I48" s="119">
        <v>2</v>
      </c>
      <c r="J48" s="118">
        <v>17</v>
      </c>
      <c r="K48" s="119">
        <v>2</v>
      </c>
      <c r="L48" s="118">
        <v>21</v>
      </c>
      <c r="M48" s="119">
        <v>2</v>
      </c>
      <c r="N48" s="122">
        <f aca="true" t="shared" si="15" ref="N48:N55">(H48+J48+L48+D48+F48)/5</f>
        <v>18.8</v>
      </c>
      <c r="O48" s="123">
        <f aca="true" t="shared" si="16" ref="O48:O55">(I48+K48+M48+E48+G48)/5</f>
        <v>2.2</v>
      </c>
    </row>
    <row r="49" spans="1:15" ht="11.25" customHeight="1">
      <c r="A49" s="29"/>
      <c r="B49" s="20"/>
      <c r="C49" s="33" t="s">
        <v>7</v>
      </c>
      <c r="D49" s="120">
        <v>0</v>
      </c>
      <c r="E49" s="121">
        <v>0</v>
      </c>
      <c r="F49" s="118">
        <v>0</v>
      </c>
      <c r="G49" s="119">
        <v>0</v>
      </c>
      <c r="H49" s="118">
        <v>0</v>
      </c>
      <c r="I49" s="119">
        <v>0</v>
      </c>
      <c r="J49" s="118">
        <v>1</v>
      </c>
      <c r="K49" s="119">
        <v>0</v>
      </c>
      <c r="L49" s="118">
        <v>1</v>
      </c>
      <c r="M49" s="119">
        <v>0</v>
      </c>
      <c r="N49" s="122">
        <f t="shared" si="15"/>
        <v>0.4</v>
      </c>
      <c r="O49" s="123">
        <f t="shared" si="16"/>
        <v>0</v>
      </c>
    </row>
    <row r="50" spans="1:15" ht="11.25" customHeight="1">
      <c r="A50" s="29"/>
      <c r="B50" s="20"/>
      <c r="C50" s="33" t="s">
        <v>8</v>
      </c>
      <c r="D50" s="120">
        <v>2</v>
      </c>
      <c r="E50" s="121">
        <v>0</v>
      </c>
      <c r="F50" s="118">
        <v>2</v>
      </c>
      <c r="G50" s="119">
        <v>0</v>
      </c>
      <c r="H50" s="118">
        <v>1</v>
      </c>
      <c r="I50" s="119">
        <v>0</v>
      </c>
      <c r="J50" s="118">
        <v>1</v>
      </c>
      <c r="K50" s="119">
        <v>0</v>
      </c>
      <c r="L50" s="118">
        <v>1</v>
      </c>
      <c r="M50" s="119">
        <v>0</v>
      </c>
      <c r="N50" s="122">
        <f t="shared" si="15"/>
        <v>1.4</v>
      </c>
      <c r="O50" s="123">
        <f t="shared" si="16"/>
        <v>0</v>
      </c>
    </row>
    <row r="51" spans="1:15" ht="11.25" customHeight="1">
      <c r="A51" s="29"/>
      <c r="B51" s="20"/>
      <c r="C51" s="33" t="s">
        <v>9</v>
      </c>
      <c r="D51" s="120">
        <v>0</v>
      </c>
      <c r="E51" s="121">
        <v>0</v>
      </c>
      <c r="F51" s="118">
        <v>1</v>
      </c>
      <c r="G51" s="119">
        <v>0</v>
      </c>
      <c r="H51" s="118">
        <v>1</v>
      </c>
      <c r="I51" s="119">
        <v>0</v>
      </c>
      <c r="J51" s="118">
        <v>0</v>
      </c>
      <c r="K51" s="119">
        <v>0</v>
      </c>
      <c r="L51" s="118">
        <v>0</v>
      </c>
      <c r="M51" s="119">
        <v>1</v>
      </c>
      <c r="N51" s="122">
        <f t="shared" si="15"/>
        <v>0.4</v>
      </c>
      <c r="O51" s="123">
        <f t="shared" si="16"/>
        <v>0.2</v>
      </c>
    </row>
    <row r="52" spans="1:15" ht="11.25" customHeight="1">
      <c r="A52" s="29"/>
      <c r="B52" s="20"/>
      <c r="C52" s="33" t="s">
        <v>10</v>
      </c>
      <c r="D52" s="120">
        <v>0</v>
      </c>
      <c r="E52" s="121">
        <v>0</v>
      </c>
      <c r="F52" s="118">
        <v>0</v>
      </c>
      <c r="G52" s="119">
        <v>0</v>
      </c>
      <c r="H52" s="118">
        <v>0</v>
      </c>
      <c r="I52" s="119">
        <v>0</v>
      </c>
      <c r="J52" s="118">
        <v>0</v>
      </c>
      <c r="K52" s="119">
        <v>0</v>
      </c>
      <c r="L52" s="118">
        <v>0</v>
      </c>
      <c r="M52" s="119">
        <v>0</v>
      </c>
      <c r="N52" s="122">
        <f t="shared" si="15"/>
        <v>0</v>
      </c>
      <c r="O52" s="123">
        <f t="shared" si="16"/>
        <v>0</v>
      </c>
    </row>
    <row r="53" spans="1:15" ht="11.25" customHeight="1">
      <c r="A53" s="29"/>
      <c r="B53" s="20"/>
      <c r="C53" s="33" t="s">
        <v>11</v>
      </c>
      <c r="D53" s="120">
        <v>8</v>
      </c>
      <c r="E53" s="121">
        <v>0</v>
      </c>
      <c r="F53" s="118">
        <v>7</v>
      </c>
      <c r="G53" s="119">
        <v>0</v>
      </c>
      <c r="H53" s="118">
        <v>5</v>
      </c>
      <c r="I53" s="119">
        <v>1</v>
      </c>
      <c r="J53" s="118">
        <v>7</v>
      </c>
      <c r="K53" s="119">
        <v>0</v>
      </c>
      <c r="L53" s="118">
        <v>5</v>
      </c>
      <c r="M53" s="119">
        <v>0</v>
      </c>
      <c r="N53" s="122">
        <f t="shared" si="15"/>
        <v>6.4</v>
      </c>
      <c r="O53" s="123">
        <f t="shared" si="16"/>
        <v>0.2</v>
      </c>
    </row>
    <row r="54" spans="1:15" ht="11.25" customHeight="1">
      <c r="A54" s="29"/>
      <c r="B54" s="20"/>
      <c r="C54" s="33" t="s">
        <v>65</v>
      </c>
      <c r="D54" s="120">
        <v>0</v>
      </c>
      <c r="E54" s="121">
        <v>0</v>
      </c>
      <c r="F54" s="118">
        <v>0</v>
      </c>
      <c r="G54" s="119">
        <v>1</v>
      </c>
      <c r="H54" s="118">
        <v>0</v>
      </c>
      <c r="I54" s="119">
        <v>0</v>
      </c>
      <c r="J54" s="118">
        <v>0</v>
      </c>
      <c r="K54" s="119">
        <v>0</v>
      </c>
      <c r="L54" s="118">
        <v>0</v>
      </c>
      <c r="M54" s="119">
        <v>0</v>
      </c>
      <c r="N54" s="122">
        <f t="shared" si="15"/>
        <v>0</v>
      </c>
      <c r="O54" s="123">
        <f t="shared" si="16"/>
        <v>0.2</v>
      </c>
    </row>
    <row r="55" spans="1:15" ht="11.25" customHeight="1">
      <c r="A55" s="29"/>
      <c r="B55" s="20"/>
      <c r="C55" s="37" t="s">
        <v>27</v>
      </c>
      <c r="D55" s="112">
        <f aca="true" t="shared" si="17" ref="D55:M55">SUM(D48:D54)</f>
        <v>28</v>
      </c>
      <c r="E55" s="113">
        <f t="shared" si="17"/>
        <v>3</v>
      </c>
      <c r="F55" s="114">
        <f t="shared" si="17"/>
        <v>28</v>
      </c>
      <c r="G55" s="115">
        <f t="shared" si="17"/>
        <v>3</v>
      </c>
      <c r="H55" s="114">
        <f t="shared" si="17"/>
        <v>27</v>
      </c>
      <c r="I55" s="115">
        <f t="shared" si="17"/>
        <v>3</v>
      </c>
      <c r="J55" s="114">
        <f t="shared" si="17"/>
        <v>26</v>
      </c>
      <c r="K55" s="115">
        <f t="shared" si="17"/>
        <v>2</v>
      </c>
      <c r="L55" s="114">
        <f t="shared" si="17"/>
        <v>28</v>
      </c>
      <c r="M55" s="115">
        <f t="shared" si="17"/>
        <v>3</v>
      </c>
      <c r="N55" s="116">
        <f t="shared" si="15"/>
        <v>27.4</v>
      </c>
      <c r="O55" s="117">
        <f t="shared" si="16"/>
        <v>2.8</v>
      </c>
    </row>
    <row r="56" spans="1:15" ht="11.25" customHeight="1">
      <c r="A56" s="29"/>
      <c r="B56" s="20"/>
      <c r="C56" s="33"/>
      <c r="D56" s="120"/>
      <c r="E56" s="121"/>
      <c r="F56" s="118"/>
      <c r="G56" s="119"/>
      <c r="H56" s="118"/>
      <c r="I56" s="119"/>
      <c r="J56" s="118"/>
      <c r="K56" s="119"/>
      <c r="L56" s="118"/>
      <c r="M56" s="119"/>
      <c r="N56" s="122"/>
      <c r="O56" s="123"/>
    </row>
    <row r="57" spans="1:15" ht="22.5" customHeight="1">
      <c r="A57" s="29" t="s">
        <v>34</v>
      </c>
      <c r="B57" s="20">
        <v>1992</v>
      </c>
      <c r="C57" s="33" t="s">
        <v>6</v>
      </c>
      <c r="D57" s="120">
        <v>7</v>
      </c>
      <c r="E57" s="121">
        <v>0</v>
      </c>
      <c r="F57" s="118">
        <v>10</v>
      </c>
      <c r="G57" s="119">
        <v>1</v>
      </c>
      <c r="H57" s="118">
        <v>8</v>
      </c>
      <c r="I57" s="119">
        <v>1</v>
      </c>
      <c r="J57" s="118">
        <v>10</v>
      </c>
      <c r="K57" s="119">
        <v>1</v>
      </c>
      <c r="L57" s="118">
        <v>4</v>
      </c>
      <c r="M57" s="119">
        <v>1</v>
      </c>
      <c r="N57" s="122">
        <f aca="true" t="shared" si="18" ref="N57:N64">(H57+J57+L57+D57+F57)/5</f>
        <v>7.8</v>
      </c>
      <c r="O57" s="123">
        <f aca="true" t="shared" si="19" ref="O57:O64">(I57+K57+M57+E57+G57)/5</f>
        <v>0.8</v>
      </c>
    </row>
    <row r="58" spans="1:15" ht="11.25" customHeight="1">
      <c r="A58" s="29"/>
      <c r="B58" s="20"/>
      <c r="C58" s="33" t="s">
        <v>7</v>
      </c>
      <c r="D58" s="120">
        <v>1</v>
      </c>
      <c r="E58" s="121">
        <v>0</v>
      </c>
      <c r="F58" s="118">
        <v>1</v>
      </c>
      <c r="G58" s="119">
        <v>0</v>
      </c>
      <c r="H58" s="118">
        <v>1</v>
      </c>
      <c r="I58" s="119">
        <v>0</v>
      </c>
      <c r="J58" s="118">
        <v>1</v>
      </c>
      <c r="K58" s="119">
        <v>0</v>
      </c>
      <c r="L58" s="118">
        <v>1</v>
      </c>
      <c r="M58" s="119">
        <v>0</v>
      </c>
      <c r="N58" s="122">
        <f t="shared" si="18"/>
        <v>1</v>
      </c>
      <c r="O58" s="123">
        <f t="shared" si="19"/>
        <v>0</v>
      </c>
    </row>
    <row r="59" spans="1:15" ht="11.25" customHeight="1">
      <c r="A59" s="29"/>
      <c r="B59" s="20"/>
      <c r="C59" s="33" t="s">
        <v>8</v>
      </c>
      <c r="D59" s="120">
        <v>0</v>
      </c>
      <c r="E59" s="121">
        <v>0</v>
      </c>
      <c r="F59" s="118">
        <v>0</v>
      </c>
      <c r="G59" s="119">
        <v>0</v>
      </c>
      <c r="H59" s="118">
        <v>0</v>
      </c>
      <c r="I59" s="119">
        <v>0</v>
      </c>
      <c r="J59" s="118">
        <v>0</v>
      </c>
      <c r="K59" s="119">
        <v>0</v>
      </c>
      <c r="L59" s="118">
        <v>0</v>
      </c>
      <c r="M59" s="119">
        <v>0</v>
      </c>
      <c r="N59" s="122">
        <f t="shared" si="18"/>
        <v>0</v>
      </c>
      <c r="O59" s="123">
        <f t="shared" si="19"/>
        <v>0</v>
      </c>
    </row>
    <row r="60" spans="1:15" ht="11.25" customHeight="1">
      <c r="A60" s="29"/>
      <c r="B60" s="20"/>
      <c r="C60" s="33" t="s">
        <v>9</v>
      </c>
      <c r="D60" s="120">
        <v>0</v>
      </c>
      <c r="E60" s="121">
        <v>0</v>
      </c>
      <c r="F60" s="118">
        <v>1</v>
      </c>
      <c r="G60" s="119">
        <v>0</v>
      </c>
      <c r="H60" s="118">
        <v>0</v>
      </c>
      <c r="I60" s="119">
        <v>0</v>
      </c>
      <c r="J60" s="118">
        <v>0</v>
      </c>
      <c r="K60" s="119">
        <v>0</v>
      </c>
      <c r="L60" s="118">
        <v>0</v>
      </c>
      <c r="M60" s="119">
        <v>0</v>
      </c>
      <c r="N60" s="122">
        <f t="shared" si="18"/>
        <v>0.2</v>
      </c>
      <c r="O60" s="123">
        <f t="shared" si="19"/>
        <v>0</v>
      </c>
    </row>
    <row r="61" spans="1:15" ht="11.25" customHeight="1">
      <c r="A61" s="29"/>
      <c r="B61" s="20"/>
      <c r="C61" s="33" t="s">
        <v>10</v>
      </c>
      <c r="D61" s="120">
        <v>0</v>
      </c>
      <c r="E61" s="121">
        <v>0</v>
      </c>
      <c r="F61" s="118">
        <v>0</v>
      </c>
      <c r="G61" s="119">
        <v>0</v>
      </c>
      <c r="H61" s="118">
        <v>0</v>
      </c>
      <c r="I61" s="119">
        <v>0</v>
      </c>
      <c r="J61" s="118">
        <v>0</v>
      </c>
      <c r="K61" s="119">
        <v>0</v>
      </c>
      <c r="L61" s="118">
        <v>0</v>
      </c>
      <c r="M61" s="119">
        <v>0</v>
      </c>
      <c r="N61" s="122">
        <f t="shared" si="18"/>
        <v>0</v>
      </c>
      <c r="O61" s="123">
        <f t="shared" si="19"/>
        <v>0</v>
      </c>
    </row>
    <row r="62" spans="1:15" ht="11.25" customHeight="1">
      <c r="A62" s="29"/>
      <c r="B62" s="20"/>
      <c r="C62" s="33" t="s">
        <v>11</v>
      </c>
      <c r="D62" s="120">
        <v>6</v>
      </c>
      <c r="E62" s="121">
        <v>8</v>
      </c>
      <c r="F62" s="118">
        <v>9</v>
      </c>
      <c r="G62" s="119">
        <v>7</v>
      </c>
      <c r="H62" s="118">
        <v>10</v>
      </c>
      <c r="I62" s="119">
        <v>7</v>
      </c>
      <c r="J62" s="118">
        <v>11</v>
      </c>
      <c r="K62" s="119">
        <v>6</v>
      </c>
      <c r="L62" s="118">
        <v>6</v>
      </c>
      <c r="M62" s="119">
        <v>4</v>
      </c>
      <c r="N62" s="122">
        <f t="shared" si="18"/>
        <v>8.4</v>
      </c>
      <c r="O62" s="123">
        <f t="shared" si="19"/>
        <v>6.4</v>
      </c>
    </row>
    <row r="63" spans="1:15" ht="11.25" customHeight="1">
      <c r="A63" s="29"/>
      <c r="B63" s="20"/>
      <c r="C63" s="33" t="s">
        <v>65</v>
      </c>
      <c r="D63" s="120">
        <v>0</v>
      </c>
      <c r="E63" s="121">
        <v>0</v>
      </c>
      <c r="F63" s="118">
        <v>0</v>
      </c>
      <c r="G63" s="119">
        <v>1</v>
      </c>
      <c r="H63" s="118">
        <v>0</v>
      </c>
      <c r="I63" s="119">
        <v>0</v>
      </c>
      <c r="J63" s="118">
        <v>0</v>
      </c>
      <c r="K63" s="119">
        <v>0</v>
      </c>
      <c r="L63" s="118">
        <v>0</v>
      </c>
      <c r="M63" s="119">
        <v>0</v>
      </c>
      <c r="N63" s="122">
        <f t="shared" si="18"/>
        <v>0</v>
      </c>
      <c r="O63" s="123">
        <f t="shared" si="19"/>
        <v>0.2</v>
      </c>
    </row>
    <row r="64" spans="1:15" ht="11.25" customHeight="1">
      <c r="A64" s="29"/>
      <c r="B64" s="20"/>
      <c r="C64" s="37" t="s">
        <v>27</v>
      </c>
      <c r="D64" s="112">
        <f aca="true" t="shared" si="20" ref="D64:M64">SUM(D57:D63)</f>
        <v>14</v>
      </c>
      <c r="E64" s="113">
        <f t="shared" si="20"/>
        <v>8</v>
      </c>
      <c r="F64" s="114">
        <f t="shared" si="20"/>
        <v>21</v>
      </c>
      <c r="G64" s="115">
        <f t="shared" si="20"/>
        <v>9</v>
      </c>
      <c r="H64" s="114">
        <f t="shared" si="20"/>
        <v>19</v>
      </c>
      <c r="I64" s="115">
        <f t="shared" si="20"/>
        <v>8</v>
      </c>
      <c r="J64" s="114">
        <f t="shared" si="20"/>
        <v>22</v>
      </c>
      <c r="K64" s="115">
        <f t="shared" si="20"/>
        <v>7</v>
      </c>
      <c r="L64" s="114">
        <f t="shared" si="20"/>
        <v>11</v>
      </c>
      <c r="M64" s="115">
        <f t="shared" si="20"/>
        <v>5</v>
      </c>
      <c r="N64" s="116">
        <f t="shared" si="18"/>
        <v>17.4</v>
      </c>
      <c r="O64" s="117">
        <f t="shared" si="19"/>
        <v>7.4</v>
      </c>
    </row>
    <row r="65" spans="1:15" ht="11.25" customHeight="1">
      <c r="A65" s="29"/>
      <c r="B65" s="20"/>
      <c r="C65" s="33"/>
      <c r="D65" s="120"/>
      <c r="E65" s="121"/>
      <c r="F65" s="118"/>
      <c r="G65" s="119"/>
      <c r="H65" s="118"/>
      <c r="I65" s="119"/>
      <c r="J65" s="118"/>
      <c r="K65" s="119"/>
      <c r="L65" s="118"/>
      <c r="M65" s="119"/>
      <c r="N65" s="122"/>
      <c r="O65" s="123"/>
    </row>
    <row r="66" spans="1:15" ht="11.25" customHeight="1">
      <c r="A66" s="29" t="s">
        <v>30</v>
      </c>
      <c r="B66" s="20">
        <v>1993</v>
      </c>
      <c r="C66" s="33" t="s">
        <v>6</v>
      </c>
      <c r="D66" s="120">
        <v>1</v>
      </c>
      <c r="E66" s="121">
        <v>3</v>
      </c>
      <c r="F66" s="118">
        <v>3</v>
      </c>
      <c r="G66" s="119">
        <v>4</v>
      </c>
      <c r="H66" s="118">
        <v>4</v>
      </c>
      <c r="I66" s="119">
        <v>2</v>
      </c>
      <c r="J66" s="118">
        <v>6</v>
      </c>
      <c r="K66" s="119">
        <v>2</v>
      </c>
      <c r="L66" s="118">
        <v>5</v>
      </c>
      <c r="M66" s="119">
        <v>2</v>
      </c>
      <c r="N66" s="122">
        <f aca="true" t="shared" si="21" ref="N66:N73">(H66+J66+L66+D66+F66)/5</f>
        <v>3.8</v>
      </c>
      <c r="O66" s="123">
        <f aca="true" t="shared" si="22" ref="O66:O73">(I66+K66+M66+E66+G66)/5</f>
        <v>2.6</v>
      </c>
    </row>
    <row r="67" spans="1:15" ht="11.25" customHeight="1">
      <c r="A67" s="29"/>
      <c r="B67" s="20"/>
      <c r="C67" s="33" t="s">
        <v>7</v>
      </c>
      <c r="D67" s="120">
        <v>0</v>
      </c>
      <c r="E67" s="121">
        <v>0</v>
      </c>
      <c r="F67" s="118">
        <v>0</v>
      </c>
      <c r="G67" s="119">
        <v>0</v>
      </c>
      <c r="H67" s="118">
        <v>0</v>
      </c>
      <c r="I67" s="119">
        <v>1</v>
      </c>
      <c r="J67" s="118">
        <v>0</v>
      </c>
      <c r="K67" s="119">
        <v>1</v>
      </c>
      <c r="L67" s="118">
        <v>0</v>
      </c>
      <c r="M67" s="119">
        <v>0</v>
      </c>
      <c r="N67" s="122">
        <f t="shared" si="21"/>
        <v>0</v>
      </c>
      <c r="O67" s="123">
        <f t="shared" si="22"/>
        <v>0.4</v>
      </c>
    </row>
    <row r="68" spans="1:15" ht="11.25" customHeight="1">
      <c r="A68" s="29"/>
      <c r="B68" s="20"/>
      <c r="C68" s="33" t="s">
        <v>8</v>
      </c>
      <c r="D68" s="120">
        <v>0</v>
      </c>
      <c r="E68" s="121">
        <v>2</v>
      </c>
      <c r="F68" s="118">
        <v>0</v>
      </c>
      <c r="G68" s="119">
        <v>1</v>
      </c>
      <c r="H68" s="118">
        <v>0</v>
      </c>
      <c r="I68" s="119">
        <v>1</v>
      </c>
      <c r="J68" s="118">
        <v>0</v>
      </c>
      <c r="K68" s="119">
        <v>0</v>
      </c>
      <c r="L68" s="118">
        <v>0</v>
      </c>
      <c r="M68" s="119">
        <v>0</v>
      </c>
      <c r="N68" s="122">
        <f t="shared" si="21"/>
        <v>0</v>
      </c>
      <c r="O68" s="123">
        <f t="shared" si="22"/>
        <v>0.8</v>
      </c>
    </row>
    <row r="69" spans="1:15" ht="11.25" customHeight="1">
      <c r="A69" s="29"/>
      <c r="B69" s="20"/>
      <c r="C69" s="33" t="s">
        <v>9</v>
      </c>
      <c r="D69" s="120">
        <v>0</v>
      </c>
      <c r="E69" s="121">
        <v>0</v>
      </c>
      <c r="F69" s="118">
        <v>0</v>
      </c>
      <c r="G69" s="119">
        <v>0</v>
      </c>
      <c r="H69" s="118">
        <v>0</v>
      </c>
      <c r="I69" s="119">
        <v>0</v>
      </c>
      <c r="J69" s="118">
        <v>0</v>
      </c>
      <c r="K69" s="119">
        <v>0</v>
      </c>
      <c r="L69" s="118">
        <v>1</v>
      </c>
      <c r="M69" s="119">
        <v>0</v>
      </c>
      <c r="N69" s="122">
        <f t="shared" si="21"/>
        <v>0.2</v>
      </c>
      <c r="O69" s="123">
        <f t="shared" si="22"/>
        <v>0</v>
      </c>
    </row>
    <row r="70" spans="1:15" ht="11.25" customHeight="1">
      <c r="A70" s="29"/>
      <c r="B70" s="20"/>
      <c r="C70" s="33" t="s">
        <v>10</v>
      </c>
      <c r="D70" s="120">
        <v>0</v>
      </c>
      <c r="E70" s="121">
        <v>0</v>
      </c>
      <c r="F70" s="118">
        <v>0</v>
      </c>
      <c r="G70" s="119">
        <v>0</v>
      </c>
      <c r="H70" s="118">
        <v>0</v>
      </c>
      <c r="I70" s="119">
        <v>0</v>
      </c>
      <c r="J70" s="118">
        <v>0</v>
      </c>
      <c r="K70" s="119">
        <v>0</v>
      </c>
      <c r="L70" s="118">
        <v>0</v>
      </c>
      <c r="M70" s="119">
        <v>0</v>
      </c>
      <c r="N70" s="122">
        <f t="shared" si="21"/>
        <v>0</v>
      </c>
      <c r="O70" s="123">
        <f t="shared" si="22"/>
        <v>0</v>
      </c>
    </row>
    <row r="71" spans="1:15" ht="11.25" customHeight="1">
      <c r="A71" s="29"/>
      <c r="B71" s="20"/>
      <c r="C71" s="33" t="s">
        <v>11</v>
      </c>
      <c r="D71" s="120">
        <v>8</v>
      </c>
      <c r="E71" s="121">
        <v>5</v>
      </c>
      <c r="F71" s="118">
        <v>8</v>
      </c>
      <c r="G71" s="119">
        <v>3</v>
      </c>
      <c r="H71" s="118">
        <v>8</v>
      </c>
      <c r="I71" s="119">
        <v>5</v>
      </c>
      <c r="J71" s="118">
        <v>4</v>
      </c>
      <c r="K71" s="119">
        <v>4</v>
      </c>
      <c r="L71" s="118">
        <v>4</v>
      </c>
      <c r="M71" s="119">
        <v>4</v>
      </c>
      <c r="N71" s="122">
        <f t="shared" si="21"/>
        <v>6.4</v>
      </c>
      <c r="O71" s="123">
        <f t="shared" si="22"/>
        <v>4.2</v>
      </c>
    </row>
    <row r="72" spans="1:15" ht="11.25" customHeight="1">
      <c r="A72" s="29"/>
      <c r="B72" s="20"/>
      <c r="C72" s="33" t="s">
        <v>65</v>
      </c>
      <c r="D72" s="120">
        <v>0</v>
      </c>
      <c r="E72" s="121">
        <v>0</v>
      </c>
      <c r="F72" s="118">
        <v>0</v>
      </c>
      <c r="G72" s="119">
        <v>0</v>
      </c>
      <c r="H72" s="118">
        <v>0</v>
      </c>
      <c r="I72" s="119">
        <v>0</v>
      </c>
      <c r="J72" s="118">
        <v>0</v>
      </c>
      <c r="K72" s="119">
        <v>0</v>
      </c>
      <c r="L72" s="118">
        <v>0</v>
      </c>
      <c r="M72" s="119">
        <v>0</v>
      </c>
      <c r="N72" s="122">
        <f t="shared" si="21"/>
        <v>0</v>
      </c>
      <c r="O72" s="123">
        <f t="shared" si="22"/>
        <v>0</v>
      </c>
    </row>
    <row r="73" spans="1:15" ht="11.25" customHeight="1">
      <c r="A73" s="29"/>
      <c r="B73" s="20"/>
      <c r="C73" s="37" t="s">
        <v>27</v>
      </c>
      <c r="D73" s="112">
        <f aca="true" t="shared" si="23" ref="D73:M73">SUM(D66:D72)</f>
        <v>9</v>
      </c>
      <c r="E73" s="113">
        <f t="shared" si="23"/>
        <v>10</v>
      </c>
      <c r="F73" s="114">
        <f t="shared" si="23"/>
        <v>11</v>
      </c>
      <c r="G73" s="115">
        <f t="shared" si="23"/>
        <v>8</v>
      </c>
      <c r="H73" s="114">
        <f t="shared" si="23"/>
        <v>12</v>
      </c>
      <c r="I73" s="115">
        <f t="shared" si="23"/>
        <v>9</v>
      </c>
      <c r="J73" s="114">
        <f t="shared" si="23"/>
        <v>10</v>
      </c>
      <c r="K73" s="115">
        <f t="shared" si="23"/>
        <v>7</v>
      </c>
      <c r="L73" s="114">
        <f t="shared" si="23"/>
        <v>10</v>
      </c>
      <c r="M73" s="115">
        <f t="shared" si="23"/>
        <v>6</v>
      </c>
      <c r="N73" s="116">
        <f t="shared" si="21"/>
        <v>10.4</v>
      </c>
      <c r="O73" s="117">
        <f t="shared" si="22"/>
        <v>8</v>
      </c>
    </row>
    <row r="74" spans="1:15" ht="11.25" customHeight="1">
      <c r="A74" s="29"/>
      <c r="B74" s="20"/>
      <c r="C74" s="33"/>
      <c r="D74" s="120"/>
      <c r="E74" s="121"/>
      <c r="F74" s="118"/>
      <c r="G74" s="119"/>
      <c r="H74" s="118"/>
      <c r="I74" s="119"/>
      <c r="J74" s="118"/>
      <c r="K74" s="119"/>
      <c r="L74" s="118"/>
      <c r="M74" s="119"/>
      <c r="N74" s="122"/>
      <c r="O74" s="123"/>
    </row>
    <row r="75" spans="1:15" ht="11.25" customHeight="1">
      <c r="A75" s="29" t="s">
        <v>32</v>
      </c>
      <c r="B75" s="20">
        <v>1981</v>
      </c>
      <c r="C75" s="33" t="s">
        <v>6</v>
      </c>
      <c r="D75" s="120">
        <v>4</v>
      </c>
      <c r="E75" s="121">
        <v>5</v>
      </c>
      <c r="F75" s="118">
        <v>9</v>
      </c>
      <c r="G75" s="119">
        <v>5</v>
      </c>
      <c r="H75" s="118">
        <v>6</v>
      </c>
      <c r="I75" s="119">
        <v>6</v>
      </c>
      <c r="J75" s="118">
        <v>8</v>
      </c>
      <c r="K75" s="119">
        <v>6</v>
      </c>
      <c r="L75" s="118">
        <v>8</v>
      </c>
      <c r="M75" s="119">
        <v>8</v>
      </c>
      <c r="N75" s="122">
        <f aca="true" t="shared" si="24" ref="N75:N82">(H75+J75+L75+D75+F75)/5</f>
        <v>7</v>
      </c>
      <c r="O75" s="123">
        <f aca="true" t="shared" si="25" ref="O75:O82">(I75+K75+M75+E75+G75)/5</f>
        <v>6</v>
      </c>
    </row>
    <row r="76" spans="1:15" ht="11.25" customHeight="1">
      <c r="A76" s="29"/>
      <c r="B76" s="20"/>
      <c r="C76" s="33" t="s">
        <v>7</v>
      </c>
      <c r="D76" s="120">
        <v>2</v>
      </c>
      <c r="E76" s="121">
        <v>0</v>
      </c>
      <c r="F76" s="118">
        <v>1</v>
      </c>
      <c r="G76" s="119">
        <v>0</v>
      </c>
      <c r="H76" s="118">
        <v>1</v>
      </c>
      <c r="I76" s="119">
        <v>1</v>
      </c>
      <c r="J76" s="118">
        <v>1</v>
      </c>
      <c r="K76" s="119">
        <v>0</v>
      </c>
      <c r="L76" s="118">
        <v>1</v>
      </c>
      <c r="M76" s="119">
        <v>1</v>
      </c>
      <c r="N76" s="122">
        <f t="shared" si="24"/>
        <v>1.2</v>
      </c>
      <c r="O76" s="123">
        <f t="shared" si="25"/>
        <v>0.4</v>
      </c>
    </row>
    <row r="77" spans="1:15" ht="11.25" customHeight="1">
      <c r="A77" s="29"/>
      <c r="B77" s="20"/>
      <c r="C77" s="33" t="s">
        <v>8</v>
      </c>
      <c r="D77" s="120">
        <v>1</v>
      </c>
      <c r="E77" s="121">
        <v>0</v>
      </c>
      <c r="F77" s="118">
        <v>1</v>
      </c>
      <c r="G77" s="119">
        <v>0</v>
      </c>
      <c r="H77" s="118">
        <v>1</v>
      </c>
      <c r="I77" s="119">
        <v>0</v>
      </c>
      <c r="J77" s="118">
        <v>1</v>
      </c>
      <c r="K77" s="119">
        <v>0</v>
      </c>
      <c r="L77" s="118">
        <v>1</v>
      </c>
      <c r="M77" s="119">
        <v>0</v>
      </c>
      <c r="N77" s="122">
        <f t="shared" si="24"/>
        <v>1</v>
      </c>
      <c r="O77" s="123">
        <f t="shared" si="25"/>
        <v>0</v>
      </c>
    </row>
    <row r="78" spans="1:15" ht="11.25" customHeight="1">
      <c r="A78" s="29"/>
      <c r="B78" s="20"/>
      <c r="C78" s="33" t="s">
        <v>9</v>
      </c>
      <c r="D78" s="120">
        <v>0</v>
      </c>
      <c r="E78" s="121">
        <v>1</v>
      </c>
      <c r="F78" s="118">
        <v>0</v>
      </c>
      <c r="G78" s="119">
        <v>0</v>
      </c>
      <c r="H78" s="118">
        <v>0</v>
      </c>
      <c r="I78" s="119">
        <v>1</v>
      </c>
      <c r="J78" s="118">
        <v>0</v>
      </c>
      <c r="K78" s="119">
        <v>1</v>
      </c>
      <c r="L78" s="118">
        <v>2</v>
      </c>
      <c r="M78" s="119">
        <v>1</v>
      </c>
      <c r="N78" s="122">
        <f t="shared" si="24"/>
        <v>0.4</v>
      </c>
      <c r="O78" s="123">
        <f t="shared" si="25"/>
        <v>0.8</v>
      </c>
    </row>
    <row r="79" spans="1:15" ht="11.25" customHeight="1">
      <c r="A79" s="29"/>
      <c r="B79" s="20"/>
      <c r="C79" s="33" t="s">
        <v>10</v>
      </c>
      <c r="D79" s="120">
        <v>0</v>
      </c>
      <c r="E79" s="121">
        <v>0</v>
      </c>
      <c r="F79" s="118">
        <v>0</v>
      </c>
      <c r="G79" s="119">
        <v>0</v>
      </c>
      <c r="H79" s="118">
        <v>0</v>
      </c>
      <c r="I79" s="119">
        <v>0</v>
      </c>
      <c r="J79" s="118">
        <v>0</v>
      </c>
      <c r="K79" s="119">
        <v>0</v>
      </c>
      <c r="L79" s="118">
        <v>0</v>
      </c>
      <c r="M79" s="119">
        <v>0</v>
      </c>
      <c r="N79" s="122">
        <f t="shared" si="24"/>
        <v>0</v>
      </c>
      <c r="O79" s="123">
        <f t="shared" si="25"/>
        <v>0</v>
      </c>
    </row>
    <row r="80" spans="1:15" ht="11.25" customHeight="1">
      <c r="A80" s="29"/>
      <c r="B80" s="20"/>
      <c r="C80" s="33" t="s">
        <v>11</v>
      </c>
      <c r="D80" s="120">
        <v>10</v>
      </c>
      <c r="E80" s="121">
        <v>5</v>
      </c>
      <c r="F80" s="118">
        <v>11</v>
      </c>
      <c r="G80" s="119">
        <v>6</v>
      </c>
      <c r="H80" s="118">
        <v>11</v>
      </c>
      <c r="I80" s="119">
        <v>8</v>
      </c>
      <c r="J80" s="118">
        <v>7</v>
      </c>
      <c r="K80" s="119">
        <v>5</v>
      </c>
      <c r="L80" s="118">
        <v>6</v>
      </c>
      <c r="M80" s="119">
        <v>2</v>
      </c>
      <c r="N80" s="122">
        <f t="shared" si="24"/>
        <v>9</v>
      </c>
      <c r="O80" s="123">
        <f t="shared" si="25"/>
        <v>5.2</v>
      </c>
    </row>
    <row r="81" spans="1:15" ht="11.25" customHeight="1">
      <c r="A81" s="29"/>
      <c r="B81" s="20"/>
      <c r="C81" s="33" t="s">
        <v>65</v>
      </c>
      <c r="D81" s="120">
        <v>0</v>
      </c>
      <c r="E81" s="121">
        <v>0</v>
      </c>
      <c r="F81" s="118">
        <v>0</v>
      </c>
      <c r="G81" s="119">
        <v>0</v>
      </c>
      <c r="H81" s="118">
        <v>1</v>
      </c>
      <c r="I81" s="119">
        <v>0</v>
      </c>
      <c r="J81" s="118">
        <v>1</v>
      </c>
      <c r="K81" s="119">
        <v>0</v>
      </c>
      <c r="L81" s="118">
        <v>0</v>
      </c>
      <c r="M81" s="119">
        <v>0</v>
      </c>
      <c r="N81" s="122">
        <f t="shared" si="24"/>
        <v>0.4</v>
      </c>
      <c r="O81" s="123">
        <f t="shared" si="25"/>
        <v>0</v>
      </c>
    </row>
    <row r="82" spans="1:15" ht="11.25" customHeight="1">
      <c r="A82" s="19"/>
      <c r="B82" s="20"/>
      <c r="C82" s="37" t="s">
        <v>27</v>
      </c>
      <c r="D82" s="112">
        <f aca="true" t="shared" si="26" ref="D82:M82">SUM(D75:D81)</f>
        <v>17</v>
      </c>
      <c r="E82" s="113">
        <f t="shared" si="26"/>
        <v>11</v>
      </c>
      <c r="F82" s="114">
        <f t="shared" si="26"/>
        <v>22</v>
      </c>
      <c r="G82" s="115">
        <f t="shared" si="26"/>
        <v>11</v>
      </c>
      <c r="H82" s="114">
        <f t="shared" si="26"/>
        <v>20</v>
      </c>
      <c r="I82" s="115">
        <f t="shared" si="26"/>
        <v>16</v>
      </c>
      <c r="J82" s="114">
        <f t="shared" si="26"/>
        <v>18</v>
      </c>
      <c r="K82" s="115">
        <f t="shared" si="26"/>
        <v>12</v>
      </c>
      <c r="L82" s="114">
        <f t="shared" si="26"/>
        <v>18</v>
      </c>
      <c r="M82" s="115">
        <f t="shared" si="26"/>
        <v>12</v>
      </c>
      <c r="N82" s="116">
        <f t="shared" si="24"/>
        <v>19</v>
      </c>
      <c r="O82" s="117">
        <f t="shared" si="25"/>
        <v>12.4</v>
      </c>
    </row>
    <row r="83" spans="1:15" ht="11.25" customHeight="1">
      <c r="A83" s="19"/>
      <c r="B83" s="20"/>
      <c r="C83" s="33"/>
      <c r="D83" s="120"/>
      <c r="E83" s="121"/>
      <c r="F83" s="118"/>
      <c r="G83" s="119"/>
      <c r="H83" s="118"/>
      <c r="I83" s="119"/>
      <c r="J83" s="118"/>
      <c r="K83" s="119"/>
      <c r="L83" s="118"/>
      <c r="M83" s="119"/>
      <c r="N83" s="122"/>
      <c r="O83" s="123"/>
    </row>
    <row r="84" spans="1:15" ht="11.25" customHeight="1">
      <c r="A84" s="29" t="s">
        <v>35</v>
      </c>
      <c r="B84" s="20">
        <v>1988</v>
      </c>
      <c r="C84" s="33" t="s">
        <v>6</v>
      </c>
      <c r="D84" s="120">
        <v>3</v>
      </c>
      <c r="E84" s="121">
        <v>3</v>
      </c>
      <c r="F84" s="118">
        <v>3</v>
      </c>
      <c r="G84" s="119">
        <v>4</v>
      </c>
      <c r="H84" s="118">
        <v>3</v>
      </c>
      <c r="I84" s="119">
        <v>2</v>
      </c>
      <c r="J84" s="118">
        <v>4</v>
      </c>
      <c r="K84" s="119">
        <v>2</v>
      </c>
      <c r="L84" s="118">
        <v>4</v>
      </c>
      <c r="M84" s="119">
        <v>1</v>
      </c>
      <c r="N84" s="122">
        <f aca="true" t="shared" si="27" ref="N84:N91">(H84+J84+L84+D84+F84)/5</f>
        <v>3.4</v>
      </c>
      <c r="O84" s="123">
        <f aca="true" t="shared" si="28" ref="O84:O91">(I84+K84+M84+E84+G84)/5</f>
        <v>2.4</v>
      </c>
    </row>
    <row r="85" spans="1:15" ht="11.25" customHeight="1">
      <c r="A85" s="29"/>
      <c r="B85" s="20"/>
      <c r="C85" s="33" t="s">
        <v>7</v>
      </c>
      <c r="D85" s="120">
        <v>1</v>
      </c>
      <c r="E85" s="121">
        <v>0</v>
      </c>
      <c r="F85" s="118">
        <v>0</v>
      </c>
      <c r="G85" s="119">
        <v>0</v>
      </c>
      <c r="H85" s="118">
        <v>0</v>
      </c>
      <c r="I85" s="119">
        <v>0</v>
      </c>
      <c r="J85" s="118">
        <v>0</v>
      </c>
      <c r="K85" s="119">
        <v>0</v>
      </c>
      <c r="L85" s="118">
        <v>0</v>
      </c>
      <c r="M85" s="119">
        <v>0</v>
      </c>
      <c r="N85" s="122">
        <f t="shared" si="27"/>
        <v>0.2</v>
      </c>
      <c r="O85" s="123">
        <f t="shared" si="28"/>
        <v>0</v>
      </c>
    </row>
    <row r="86" spans="1:15" ht="11.25" customHeight="1">
      <c r="A86" s="29"/>
      <c r="B86" s="20"/>
      <c r="C86" s="33" t="s">
        <v>8</v>
      </c>
      <c r="D86" s="120">
        <v>0</v>
      </c>
      <c r="E86" s="121">
        <v>0</v>
      </c>
      <c r="F86" s="118">
        <v>0</v>
      </c>
      <c r="G86" s="119">
        <v>0</v>
      </c>
      <c r="H86" s="118">
        <v>0</v>
      </c>
      <c r="I86" s="119">
        <v>0</v>
      </c>
      <c r="J86" s="118">
        <v>0</v>
      </c>
      <c r="K86" s="119">
        <v>0</v>
      </c>
      <c r="L86" s="118">
        <v>0</v>
      </c>
      <c r="M86" s="119">
        <v>0</v>
      </c>
      <c r="N86" s="122">
        <f t="shared" si="27"/>
        <v>0</v>
      </c>
      <c r="O86" s="123">
        <f t="shared" si="28"/>
        <v>0</v>
      </c>
    </row>
    <row r="87" spans="1:15" ht="11.25" customHeight="1">
      <c r="A87" s="29"/>
      <c r="B87" s="20"/>
      <c r="C87" s="33" t="s">
        <v>9</v>
      </c>
      <c r="D87" s="120">
        <v>0</v>
      </c>
      <c r="E87" s="121">
        <v>0</v>
      </c>
      <c r="F87" s="118">
        <v>0</v>
      </c>
      <c r="G87" s="119">
        <v>0</v>
      </c>
      <c r="H87" s="118">
        <v>0</v>
      </c>
      <c r="I87" s="119">
        <v>0</v>
      </c>
      <c r="J87" s="118">
        <v>1</v>
      </c>
      <c r="K87" s="119">
        <v>0</v>
      </c>
      <c r="L87" s="118">
        <v>0</v>
      </c>
      <c r="M87" s="119">
        <v>0</v>
      </c>
      <c r="N87" s="122">
        <f t="shared" si="27"/>
        <v>0.2</v>
      </c>
      <c r="O87" s="123">
        <f t="shared" si="28"/>
        <v>0</v>
      </c>
    </row>
    <row r="88" spans="1:15" ht="11.25" customHeight="1">
      <c r="A88" s="29"/>
      <c r="B88" s="20"/>
      <c r="C88" s="33" t="s">
        <v>10</v>
      </c>
      <c r="D88" s="120">
        <v>0</v>
      </c>
      <c r="E88" s="121">
        <v>0</v>
      </c>
      <c r="F88" s="118">
        <v>0</v>
      </c>
      <c r="G88" s="119">
        <v>0</v>
      </c>
      <c r="H88" s="118">
        <v>0</v>
      </c>
      <c r="I88" s="119">
        <v>0</v>
      </c>
      <c r="J88" s="118">
        <v>1</v>
      </c>
      <c r="K88" s="119">
        <v>0</v>
      </c>
      <c r="L88" s="118">
        <v>1</v>
      </c>
      <c r="M88" s="119">
        <v>0</v>
      </c>
      <c r="N88" s="122">
        <f t="shared" si="27"/>
        <v>0.4</v>
      </c>
      <c r="O88" s="123">
        <f t="shared" si="28"/>
        <v>0</v>
      </c>
    </row>
    <row r="89" spans="1:15" ht="11.25" customHeight="1">
      <c r="A89" s="29"/>
      <c r="B89" s="20"/>
      <c r="C89" s="33" t="s">
        <v>11</v>
      </c>
      <c r="D89" s="120">
        <v>1</v>
      </c>
      <c r="E89" s="121">
        <v>1</v>
      </c>
      <c r="F89" s="118">
        <v>1</v>
      </c>
      <c r="G89" s="119">
        <v>0</v>
      </c>
      <c r="H89" s="118">
        <v>1</v>
      </c>
      <c r="I89" s="119">
        <v>0</v>
      </c>
      <c r="J89" s="118">
        <v>2</v>
      </c>
      <c r="K89" s="119">
        <v>0</v>
      </c>
      <c r="L89" s="118">
        <v>1</v>
      </c>
      <c r="M89" s="119">
        <v>1</v>
      </c>
      <c r="N89" s="122">
        <f t="shared" si="27"/>
        <v>1.2</v>
      </c>
      <c r="O89" s="123">
        <f t="shared" si="28"/>
        <v>0.4</v>
      </c>
    </row>
    <row r="90" spans="1:15" ht="11.25" customHeight="1">
      <c r="A90" s="29"/>
      <c r="B90" s="20"/>
      <c r="C90" s="33" t="s">
        <v>65</v>
      </c>
      <c r="D90" s="120">
        <v>0</v>
      </c>
      <c r="E90" s="121">
        <v>0</v>
      </c>
      <c r="F90" s="118">
        <v>0</v>
      </c>
      <c r="G90" s="119">
        <v>0</v>
      </c>
      <c r="H90" s="118">
        <v>0</v>
      </c>
      <c r="I90" s="119">
        <v>0</v>
      </c>
      <c r="J90" s="118">
        <v>0</v>
      </c>
      <c r="K90" s="119">
        <v>0</v>
      </c>
      <c r="L90" s="118">
        <v>0</v>
      </c>
      <c r="M90" s="119">
        <v>0</v>
      </c>
      <c r="N90" s="122">
        <f t="shared" si="27"/>
        <v>0</v>
      </c>
      <c r="O90" s="123">
        <f t="shared" si="28"/>
        <v>0</v>
      </c>
    </row>
    <row r="91" spans="1:15" ht="11.25" customHeight="1">
      <c r="A91" s="29"/>
      <c r="B91" s="20"/>
      <c r="C91" s="37" t="s">
        <v>27</v>
      </c>
      <c r="D91" s="112">
        <f aca="true" t="shared" si="29" ref="D91:M91">SUM(D84:D90)</f>
        <v>5</v>
      </c>
      <c r="E91" s="113">
        <f t="shared" si="29"/>
        <v>4</v>
      </c>
      <c r="F91" s="114">
        <f t="shared" si="29"/>
        <v>4</v>
      </c>
      <c r="G91" s="115">
        <f t="shared" si="29"/>
        <v>4</v>
      </c>
      <c r="H91" s="114">
        <f t="shared" si="29"/>
        <v>4</v>
      </c>
      <c r="I91" s="115">
        <f t="shared" si="29"/>
        <v>2</v>
      </c>
      <c r="J91" s="114">
        <f t="shared" si="29"/>
        <v>8</v>
      </c>
      <c r="K91" s="115">
        <f t="shared" si="29"/>
        <v>2</v>
      </c>
      <c r="L91" s="114">
        <f t="shared" si="29"/>
        <v>6</v>
      </c>
      <c r="M91" s="115">
        <f t="shared" si="29"/>
        <v>2</v>
      </c>
      <c r="N91" s="116">
        <f t="shared" si="27"/>
        <v>5.4</v>
      </c>
      <c r="O91" s="117">
        <f t="shared" si="28"/>
        <v>2.8</v>
      </c>
    </row>
    <row r="92" spans="1:15" ht="11.25" customHeight="1">
      <c r="A92" s="29"/>
      <c r="B92" s="20"/>
      <c r="C92" s="33"/>
      <c r="D92" s="120"/>
      <c r="E92" s="121"/>
      <c r="F92" s="118"/>
      <c r="G92" s="119"/>
      <c r="H92" s="118"/>
      <c r="I92" s="119"/>
      <c r="J92" s="118"/>
      <c r="K92" s="119"/>
      <c r="L92" s="118"/>
      <c r="M92" s="119"/>
      <c r="N92" s="122"/>
      <c r="O92" s="123"/>
    </row>
    <row r="93" spans="1:15" ht="11.25" customHeight="1">
      <c r="A93" s="29" t="s">
        <v>33</v>
      </c>
      <c r="B93" s="20">
        <v>1988</v>
      </c>
      <c r="C93" s="33" t="s">
        <v>6</v>
      </c>
      <c r="D93" s="120">
        <v>5</v>
      </c>
      <c r="E93" s="121">
        <v>1</v>
      </c>
      <c r="F93" s="118">
        <v>2</v>
      </c>
      <c r="G93" s="119">
        <v>1</v>
      </c>
      <c r="H93" s="118">
        <v>2</v>
      </c>
      <c r="I93" s="119">
        <v>0</v>
      </c>
      <c r="J93" s="118">
        <v>1</v>
      </c>
      <c r="K93" s="119">
        <v>0</v>
      </c>
      <c r="L93" s="118">
        <v>2</v>
      </c>
      <c r="M93" s="119">
        <v>0</v>
      </c>
      <c r="N93" s="122">
        <f aca="true" t="shared" si="30" ref="N93:N100">(H93+J93+L93+D93+F93)/5</f>
        <v>2.4</v>
      </c>
      <c r="O93" s="123">
        <f aca="true" t="shared" si="31" ref="O93:O100">(I93+K93+M93+E93+G93)/5</f>
        <v>0.4</v>
      </c>
    </row>
    <row r="94" spans="1:15" ht="11.25" customHeight="1">
      <c r="A94" s="19"/>
      <c r="B94" s="20"/>
      <c r="C94" s="33" t="s">
        <v>7</v>
      </c>
      <c r="D94" s="120">
        <v>0</v>
      </c>
      <c r="E94" s="121">
        <v>0</v>
      </c>
      <c r="F94" s="118">
        <v>0</v>
      </c>
      <c r="G94" s="119">
        <v>0</v>
      </c>
      <c r="H94" s="118">
        <v>0</v>
      </c>
      <c r="I94" s="119">
        <v>0</v>
      </c>
      <c r="J94" s="118">
        <v>0</v>
      </c>
      <c r="K94" s="119">
        <v>0</v>
      </c>
      <c r="L94" s="118">
        <v>0</v>
      </c>
      <c r="M94" s="119">
        <v>0</v>
      </c>
      <c r="N94" s="122">
        <f t="shared" si="30"/>
        <v>0</v>
      </c>
      <c r="O94" s="123">
        <f t="shared" si="31"/>
        <v>0</v>
      </c>
    </row>
    <row r="95" spans="1:15" ht="11.25" customHeight="1">
      <c r="A95" s="19"/>
      <c r="B95" s="20"/>
      <c r="C95" s="33" t="s">
        <v>8</v>
      </c>
      <c r="D95" s="120">
        <v>0</v>
      </c>
      <c r="E95" s="121">
        <v>0</v>
      </c>
      <c r="F95" s="118">
        <v>0</v>
      </c>
      <c r="G95" s="119">
        <v>0</v>
      </c>
      <c r="H95" s="118">
        <v>0</v>
      </c>
      <c r="I95" s="119">
        <v>0</v>
      </c>
      <c r="J95" s="118">
        <v>0</v>
      </c>
      <c r="K95" s="119">
        <v>0</v>
      </c>
      <c r="L95" s="118">
        <v>0</v>
      </c>
      <c r="M95" s="119">
        <v>0</v>
      </c>
      <c r="N95" s="122">
        <f t="shared" si="30"/>
        <v>0</v>
      </c>
      <c r="O95" s="123">
        <f t="shared" si="31"/>
        <v>0</v>
      </c>
    </row>
    <row r="96" spans="1:15" ht="11.25" customHeight="1">
      <c r="A96" s="19"/>
      <c r="B96" s="20"/>
      <c r="C96" s="33" t="s">
        <v>9</v>
      </c>
      <c r="D96" s="120">
        <v>0</v>
      </c>
      <c r="E96" s="121">
        <v>0</v>
      </c>
      <c r="F96" s="118">
        <v>0</v>
      </c>
      <c r="G96" s="119">
        <v>0</v>
      </c>
      <c r="H96" s="118">
        <v>0</v>
      </c>
      <c r="I96" s="119">
        <v>0</v>
      </c>
      <c r="J96" s="118">
        <v>0</v>
      </c>
      <c r="K96" s="119">
        <v>0</v>
      </c>
      <c r="L96" s="118">
        <v>0</v>
      </c>
      <c r="M96" s="119">
        <v>0</v>
      </c>
      <c r="N96" s="122">
        <f t="shared" si="30"/>
        <v>0</v>
      </c>
      <c r="O96" s="123">
        <f t="shared" si="31"/>
        <v>0</v>
      </c>
    </row>
    <row r="97" spans="1:15" ht="11.25" customHeight="1">
      <c r="A97" s="19"/>
      <c r="B97" s="20"/>
      <c r="C97" s="33" t="s">
        <v>10</v>
      </c>
      <c r="D97" s="120">
        <v>0</v>
      </c>
      <c r="E97" s="121">
        <v>0</v>
      </c>
      <c r="F97" s="118">
        <v>0</v>
      </c>
      <c r="G97" s="119">
        <v>0</v>
      </c>
      <c r="H97" s="118">
        <v>0</v>
      </c>
      <c r="I97" s="119">
        <v>0</v>
      </c>
      <c r="J97" s="118">
        <v>0</v>
      </c>
      <c r="K97" s="119">
        <v>0</v>
      </c>
      <c r="L97" s="118">
        <v>0</v>
      </c>
      <c r="M97" s="119">
        <v>0</v>
      </c>
      <c r="N97" s="122">
        <f t="shared" si="30"/>
        <v>0</v>
      </c>
      <c r="O97" s="123">
        <f t="shared" si="31"/>
        <v>0</v>
      </c>
    </row>
    <row r="98" spans="1:15" ht="11.25" customHeight="1">
      <c r="A98" s="19"/>
      <c r="B98" s="20"/>
      <c r="C98" s="33" t="s">
        <v>11</v>
      </c>
      <c r="D98" s="120">
        <v>3</v>
      </c>
      <c r="E98" s="121">
        <v>2</v>
      </c>
      <c r="F98" s="118">
        <v>3</v>
      </c>
      <c r="G98" s="119">
        <v>2</v>
      </c>
      <c r="H98" s="118">
        <v>6</v>
      </c>
      <c r="I98" s="119">
        <v>2</v>
      </c>
      <c r="J98" s="118">
        <v>2</v>
      </c>
      <c r="K98" s="119">
        <v>0</v>
      </c>
      <c r="L98" s="118">
        <v>1</v>
      </c>
      <c r="M98" s="119">
        <v>1</v>
      </c>
      <c r="N98" s="122">
        <f t="shared" si="30"/>
        <v>3</v>
      </c>
      <c r="O98" s="123">
        <f t="shared" si="31"/>
        <v>1.4</v>
      </c>
    </row>
    <row r="99" spans="1:15" ht="11.25" customHeight="1">
      <c r="A99" s="19"/>
      <c r="B99" s="20"/>
      <c r="C99" s="33" t="s">
        <v>65</v>
      </c>
      <c r="D99" s="120">
        <v>0</v>
      </c>
      <c r="E99" s="121">
        <v>0</v>
      </c>
      <c r="F99" s="118">
        <v>0</v>
      </c>
      <c r="G99" s="119">
        <v>0</v>
      </c>
      <c r="H99" s="118">
        <v>0</v>
      </c>
      <c r="I99" s="119">
        <v>0</v>
      </c>
      <c r="J99" s="118">
        <v>0</v>
      </c>
      <c r="K99" s="119">
        <v>0</v>
      </c>
      <c r="L99" s="118">
        <v>0</v>
      </c>
      <c r="M99" s="119">
        <v>0</v>
      </c>
      <c r="N99" s="122">
        <f t="shared" si="30"/>
        <v>0</v>
      </c>
      <c r="O99" s="123">
        <f t="shared" si="31"/>
        <v>0</v>
      </c>
    </row>
    <row r="100" spans="1:15" ht="11.25" customHeight="1">
      <c r="A100" s="19"/>
      <c r="B100" s="20"/>
      <c r="C100" s="37" t="s">
        <v>27</v>
      </c>
      <c r="D100" s="112">
        <f aca="true" t="shared" si="32" ref="D100:M100">SUM(D93:D99)</f>
        <v>8</v>
      </c>
      <c r="E100" s="113">
        <f t="shared" si="32"/>
        <v>3</v>
      </c>
      <c r="F100" s="114">
        <f t="shared" si="32"/>
        <v>5</v>
      </c>
      <c r="G100" s="115">
        <f t="shared" si="32"/>
        <v>3</v>
      </c>
      <c r="H100" s="114">
        <f t="shared" si="32"/>
        <v>8</v>
      </c>
      <c r="I100" s="115">
        <f t="shared" si="32"/>
        <v>2</v>
      </c>
      <c r="J100" s="114">
        <f t="shared" si="32"/>
        <v>3</v>
      </c>
      <c r="K100" s="115">
        <f t="shared" si="32"/>
        <v>0</v>
      </c>
      <c r="L100" s="114">
        <f t="shared" si="32"/>
        <v>3</v>
      </c>
      <c r="M100" s="115">
        <f t="shared" si="32"/>
        <v>1</v>
      </c>
      <c r="N100" s="116">
        <f t="shared" si="30"/>
        <v>5.4</v>
      </c>
      <c r="O100" s="117">
        <f t="shared" si="31"/>
        <v>1.8</v>
      </c>
    </row>
    <row r="101" spans="1:15" ht="11.25" customHeight="1">
      <c r="A101" s="19"/>
      <c r="B101" s="20"/>
      <c r="C101" s="33"/>
      <c r="D101" s="120"/>
      <c r="E101" s="121"/>
      <c r="F101" s="118"/>
      <c r="G101" s="119"/>
      <c r="H101" s="118"/>
      <c r="I101" s="119"/>
      <c r="J101" s="118"/>
      <c r="K101" s="119"/>
      <c r="L101" s="118"/>
      <c r="M101" s="119"/>
      <c r="N101" s="122"/>
      <c r="O101" s="123"/>
    </row>
    <row r="102" spans="1:15" ht="11.25" customHeight="1">
      <c r="A102" s="29" t="s">
        <v>22</v>
      </c>
      <c r="B102" s="20">
        <v>1971</v>
      </c>
      <c r="C102" s="33" t="s">
        <v>6</v>
      </c>
      <c r="D102" s="120">
        <v>3</v>
      </c>
      <c r="E102" s="121">
        <v>3</v>
      </c>
      <c r="F102" s="118">
        <v>11</v>
      </c>
      <c r="G102" s="119">
        <v>2</v>
      </c>
      <c r="H102" s="118">
        <v>10</v>
      </c>
      <c r="I102" s="119">
        <v>1</v>
      </c>
      <c r="J102" s="118">
        <v>8</v>
      </c>
      <c r="K102" s="119">
        <v>1</v>
      </c>
      <c r="L102" s="118">
        <v>9</v>
      </c>
      <c r="M102" s="119">
        <v>0</v>
      </c>
      <c r="N102" s="122">
        <f aca="true" t="shared" si="33" ref="N102:N109">(H102+J102+L102+D102+F102)/5</f>
        <v>8.2</v>
      </c>
      <c r="O102" s="123">
        <f aca="true" t="shared" si="34" ref="O102:O109">(I102+K102+M102+E102+G102)/5</f>
        <v>1.4</v>
      </c>
    </row>
    <row r="103" spans="1:15" ht="11.25" customHeight="1">
      <c r="A103" s="29"/>
      <c r="B103" s="20"/>
      <c r="C103" s="33" t="s">
        <v>7</v>
      </c>
      <c r="D103" s="120">
        <v>0</v>
      </c>
      <c r="E103" s="121">
        <v>0</v>
      </c>
      <c r="F103" s="118">
        <v>0</v>
      </c>
      <c r="G103" s="119">
        <v>0</v>
      </c>
      <c r="H103" s="118">
        <v>0</v>
      </c>
      <c r="I103" s="119">
        <v>0</v>
      </c>
      <c r="J103" s="118">
        <v>0</v>
      </c>
      <c r="K103" s="119">
        <v>0</v>
      </c>
      <c r="L103" s="118">
        <v>0</v>
      </c>
      <c r="M103" s="119">
        <v>0</v>
      </c>
      <c r="N103" s="122">
        <f t="shared" si="33"/>
        <v>0</v>
      </c>
      <c r="O103" s="123">
        <f t="shared" si="34"/>
        <v>0</v>
      </c>
    </row>
    <row r="104" spans="1:15" ht="11.25" customHeight="1">
      <c r="A104" s="29"/>
      <c r="B104" s="20"/>
      <c r="C104" s="33" t="s">
        <v>8</v>
      </c>
      <c r="D104" s="120">
        <v>0</v>
      </c>
      <c r="E104" s="121">
        <v>0</v>
      </c>
      <c r="F104" s="118">
        <v>0</v>
      </c>
      <c r="G104" s="119">
        <v>0</v>
      </c>
      <c r="H104" s="118">
        <v>0</v>
      </c>
      <c r="I104" s="119">
        <v>0</v>
      </c>
      <c r="J104" s="118">
        <v>0</v>
      </c>
      <c r="K104" s="119">
        <v>0</v>
      </c>
      <c r="L104" s="118">
        <v>0</v>
      </c>
      <c r="M104" s="119">
        <v>0</v>
      </c>
      <c r="N104" s="122">
        <f t="shared" si="33"/>
        <v>0</v>
      </c>
      <c r="O104" s="123">
        <f t="shared" si="34"/>
        <v>0</v>
      </c>
    </row>
    <row r="105" spans="1:15" ht="11.25" customHeight="1">
      <c r="A105" s="29"/>
      <c r="B105" s="20"/>
      <c r="C105" s="33" t="s">
        <v>9</v>
      </c>
      <c r="D105" s="120">
        <v>1</v>
      </c>
      <c r="E105" s="121">
        <v>0</v>
      </c>
      <c r="F105" s="118">
        <v>0</v>
      </c>
      <c r="G105" s="119">
        <v>0</v>
      </c>
      <c r="H105" s="118">
        <v>0</v>
      </c>
      <c r="I105" s="119">
        <v>0</v>
      </c>
      <c r="J105" s="118">
        <v>0</v>
      </c>
      <c r="K105" s="119">
        <v>0</v>
      </c>
      <c r="L105" s="118">
        <v>0</v>
      </c>
      <c r="M105" s="119">
        <v>0</v>
      </c>
      <c r="N105" s="122">
        <f t="shared" si="33"/>
        <v>0.2</v>
      </c>
      <c r="O105" s="123">
        <f t="shared" si="34"/>
        <v>0</v>
      </c>
    </row>
    <row r="106" spans="1:15" ht="11.25" customHeight="1">
      <c r="A106" s="29"/>
      <c r="B106" s="20"/>
      <c r="C106" s="33" t="s">
        <v>10</v>
      </c>
      <c r="D106" s="120">
        <v>0</v>
      </c>
      <c r="E106" s="121">
        <v>0</v>
      </c>
      <c r="F106" s="118">
        <v>0</v>
      </c>
      <c r="G106" s="119">
        <v>0</v>
      </c>
      <c r="H106" s="118">
        <v>0</v>
      </c>
      <c r="I106" s="119">
        <v>0</v>
      </c>
      <c r="J106" s="118">
        <v>0</v>
      </c>
      <c r="K106" s="119">
        <v>0</v>
      </c>
      <c r="L106" s="118">
        <v>0</v>
      </c>
      <c r="M106" s="119">
        <v>0</v>
      </c>
      <c r="N106" s="122">
        <f t="shared" si="33"/>
        <v>0</v>
      </c>
      <c r="O106" s="123">
        <f t="shared" si="34"/>
        <v>0</v>
      </c>
    </row>
    <row r="107" spans="1:15" ht="11.25" customHeight="1">
      <c r="A107" s="29"/>
      <c r="B107" s="20"/>
      <c r="C107" s="33" t="s">
        <v>11</v>
      </c>
      <c r="D107" s="120">
        <v>9</v>
      </c>
      <c r="E107" s="121">
        <v>2</v>
      </c>
      <c r="F107" s="118">
        <v>8</v>
      </c>
      <c r="G107" s="119">
        <v>4</v>
      </c>
      <c r="H107" s="118">
        <v>2</v>
      </c>
      <c r="I107" s="119">
        <v>3</v>
      </c>
      <c r="J107" s="118">
        <v>2</v>
      </c>
      <c r="K107" s="119">
        <v>1</v>
      </c>
      <c r="L107" s="118">
        <v>3</v>
      </c>
      <c r="M107" s="119">
        <v>3</v>
      </c>
      <c r="N107" s="122">
        <f t="shared" si="33"/>
        <v>4.8</v>
      </c>
      <c r="O107" s="123">
        <f t="shared" si="34"/>
        <v>2.6</v>
      </c>
    </row>
    <row r="108" spans="1:15" ht="11.25" customHeight="1">
      <c r="A108" s="29"/>
      <c r="B108" s="20"/>
      <c r="C108" s="33" t="s">
        <v>65</v>
      </c>
      <c r="D108" s="120">
        <v>0</v>
      </c>
      <c r="E108" s="121">
        <v>0</v>
      </c>
      <c r="F108" s="118">
        <v>0</v>
      </c>
      <c r="G108" s="119">
        <v>0</v>
      </c>
      <c r="H108" s="118">
        <v>0</v>
      </c>
      <c r="I108" s="119">
        <v>0</v>
      </c>
      <c r="J108" s="118">
        <v>0</v>
      </c>
      <c r="K108" s="119">
        <v>0</v>
      </c>
      <c r="L108" s="118">
        <v>0</v>
      </c>
      <c r="M108" s="119">
        <v>0</v>
      </c>
      <c r="N108" s="122">
        <f>(H108+J108+L108+D108+F108)/5</f>
        <v>0</v>
      </c>
      <c r="O108" s="123">
        <f>(I108+K108+M108+E108+G108)/5</f>
        <v>0</v>
      </c>
    </row>
    <row r="109" spans="1:15" ht="11.25" customHeight="1">
      <c r="A109" s="29"/>
      <c r="B109" s="20"/>
      <c r="C109" s="37" t="s">
        <v>27</v>
      </c>
      <c r="D109" s="112">
        <f aca="true" t="shared" si="35" ref="D109:M109">SUM(D102:D108)</f>
        <v>13</v>
      </c>
      <c r="E109" s="113">
        <f t="shared" si="35"/>
        <v>5</v>
      </c>
      <c r="F109" s="114">
        <f t="shared" si="35"/>
        <v>19</v>
      </c>
      <c r="G109" s="115">
        <f t="shared" si="35"/>
        <v>6</v>
      </c>
      <c r="H109" s="114">
        <f t="shared" si="35"/>
        <v>12</v>
      </c>
      <c r="I109" s="115">
        <f t="shared" si="35"/>
        <v>4</v>
      </c>
      <c r="J109" s="114">
        <f t="shared" si="35"/>
        <v>10</v>
      </c>
      <c r="K109" s="115">
        <f t="shared" si="35"/>
        <v>2</v>
      </c>
      <c r="L109" s="114">
        <f t="shared" si="35"/>
        <v>12</v>
      </c>
      <c r="M109" s="115">
        <f t="shared" si="35"/>
        <v>3</v>
      </c>
      <c r="N109" s="116">
        <f t="shared" si="33"/>
        <v>13.2</v>
      </c>
      <c r="O109" s="117">
        <f t="shared" si="34"/>
        <v>4</v>
      </c>
    </row>
    <row r="110" spans="1:15" ht="11.25" customHeight="1">
      <c r="A110" s="39"/>
      <c r="B110" s="40"/>
      <c r="C110" s="146"/>
      <c r="D110" s="120"/>
      <c r="E110" s="121"/>
      <c r="F110" s="118"/>
      <c r="G110" s="119"/>
      <c r="H110" s="118"/>
      <c r="I110" s="119"/>
      <c r="J110" s="118"/>
      <c r="K110" s="119"/>
      <c r="L110" s="118"/>
      <c r="M110" s="119"/>
      <c r="N110" s="122"/>
      <c r="O110" s="123"/>
    </row>
    <row r="111" spans="1:15" ht="11.25" customHeight="1">
      <c r="A111" s="19"/>
      <c r="B111" s="20"/>
      <c r="C111" s="33"/>
      <c r="D111" s="120"/>
      <c r="E111" s="121"/>
      <c r="F111" s="118"/>
      <c r="G111" s="119"/>
      <c r="H111" s="118"/>
      <c r="I111" s="119"/>
      <c r="J111" s="118"/>
      <c r="K111" s="119"/>
      <c r="L111" s="118"/>
      <c r="M111" s="119"/>
      <c r="N111" s="122"/>
      <c r="O111" s="123"/>
    </row>
    <row r="112" spans="1:15" ht="11.25" customHeight="1">
      <c r="A112" s="39" t="s">
        <v>27</v>
      </c>
      <c r="B112" s="40"/>
      <c r="C112" s="146" t="s">
        <v>6</v>
      </c>
      <c r="D112" s="126">
        <f aca="true" t="shared" si="36" ref="D112:K112">+D102+D93+D84+D75+D66+D57+D48+D39+D30+D21+D12+D3</f>
        <v>123</v>
      </c>
      <c r="E112" s="121">
        <f t="shared" si="36"/>
        <v>41</v>
      </c>
      <c r="F112" s="125">
        <f t="shared" si="36"/>
        <v>145</v>
      </c>
      <c r="G112" s="119">
        <f t="shared" si="36"/>
        <v>48</v>
      </c>
      <c r="H112" s="125">
        <f t="shared" si="36"/>
        <v>138</v>
      </c>
      <c r="I112" s="119">
        <f t="shared" si="36"/>
        <v>42</v>
      </c>
      <c r="J112" s="125">
        <f t="shared" si="36"/>
        <v>128</v>
      </c>
      <c r="K112" s="119">
        <f t="shared" si="36"/>
        <v>39</v>
      </c>
      <c r="L112" s="125">
        <f>+L102+L93+L84+L75+L66+L57+L48+L39+L30+L21+L12+L3</f>
        <v>116</v>
      </c>
      <c r="M112" s="119">
        <f aca="true" t="shared" si="37" ref="L112:M118">+M102+M93+M84+M75+M66+M57+M48+M39+M30+M21+M12+M3</f>
        <v>34</v>
      </c>
      <c r="N112" s="122">
        <f aca="true" t="shared" si="38" ref="N112:N119">(H112+J112+L112+D112+F112)/5</f>
        <v>130</v>
      </c>
      <c r="O112" s="123">
        <f aca="true" t="shared" si="39" ref="O112:O119">(I112+K112+M112+E112+G112)/5</f>
        <v>40.8</v>
      </c>
    </row>
    <row r="113" spans="1:15" ht="11.25" customHeight="1">
      <c r="A113" s="29"/>
      <c r="B113" s="20"/>
      <c r="C113" s="33" t="s">
        <v>7</v>
      </c>
      <c r="D113" s="126">
        <f aca="true" t="shared" si="40" ref="D113:K113">+D103+D94+D85+D76+D67+D58+D49+D40+D31+D22+D13+D4</f>
        <v>10</v>
      </c>
      <c r="E113" s="121">
        <f t="shared" si="40"/>
        <v>2</v>
      </c>
      <c r="F113" s="125">
        <f t="shared" si="40"/>
        <v>10</v>
      </c>
      <c r="G113" s="119">
        <f t="shared" si="40"/>
        <v>3</v>
      </c>
      <c r="H113" s="125">
        <f t="shared" si="40"/>
        <v>8</v>
      </c>
      <c r="I113" s="119">
        <f t="shared" si="40"/>
        <v>8</v>
      </c>
      <c r="J113" s="125">
        <f t="shared" si="40"/>
        <v>8</v>
      </c>
      <c r="K113" s="119">
        <f t="shared" si="40"/>
        <v>7</v>
      </c>
      <c r="L113" s="125">
        <f t="shared" si="37"/>
        <v>8</v>
      </c>
      <c r="M113" s="119">
        <f t="shared" si="37"/>
        <v>7</v>
      </c>
      <c r="N113" s="122">
        <f t="shared" si="38"/>
        <v>8.8</v>
      </c>
      <c r="O113" s="123">
        <f t="shared" si="39"/>
        <v>5.4</v>
      </c>
    </row>
    <row r="114" spans="1:15" ht="11.25" customHeight="1">
      <c r="A114" s="29"/>
      <c r="B114" s="20"/>
      <c r="C114" s="33" t="s">
        <v>8</v>
      </c>
      <c r="D114" s="126">
        <f aca="true" t="shared" si="41" ref="D114:K114">+D104+D95+D86+D77+D68+D59+D50+D41+D32+D23+D14+D5</f>
        <v>4</v>
      </c>
      <c r="E114" s="121">
        <f t="shared" si="41"/>
        <v>2</v>
      </c>
      <c r="F114" s="125">
        <f t="shared" si="41"/>
        <v>3</v>
      </c>
      <c r="G114" s="119">
        <f t="shared" si="41"/>
        <v>1</v>
      </c>
      <c r="H114" s="125">
        <f t="shared" si="41"/>
        <v>3</v>
      </c>
      <c r="I114" s="119">
        <f t="shared" si="41"/>
        <v>1</v>
      </c>
      <c r="J114" s="125">
        <f t="shared" si="41"/>
        <v>2</v>
      </c>
      <c r="K114" s="119">
        <f t="shared" si="41"/>
        <v>0</v>
      </c>
      <c r="L114" s="125">
        <f t="shared" si="37"/>
        <v>2</v>
      </c>
      <c r="M114" s="119">
        <f t="shared" si="37"/>
        <v>0</v>
      </c>
      <c r="N114" s="122">
        <f t="shared" si="38"/>
        <v>2.8</v>
      </c>
      <c r="O114" s="123">
        <f t="shared" si="39"/>
        <v>0.8</v>
      </c>
    </row>
    <row r="115" spans="1:15" ht="11.25" customHeight="1">
      <c r="A115" s="29"/>
      <c r="B115" s="20"/>
      <c r="C115" s="33" t="s">
        <v>9</v>
      </c>
      <c r="D115" s="126">
        <f aca="true" t="shared" si="42" ref="D115:K115">+D105+D96+D87+D78+D69+D60+D51+D42+D33+D24+D15+D6</f>
        <v>5</v>
      </c>
      <c r="E115" s="121">
        <f t="shared" si="42"/>
        <v>1</v>
      </c>
      <c r="F115" s="125">
        <f t="shared" si="42"/>
        <v>5</v>
      </c>
      <c r="G115" s="119">
        <f t="shared" si="42"/>
        <v>1</v>
      </c>
      <c r="H115" s="125">
        <f t="shared" si="42"/>
        <v>6</v>
      </c>
      <c r="I115" s="119">
        <f t="shared" si="42"/>
        <v>1</v>
      </c>
      <c r="J115" s="125">
        <f t="shared" si="42"/>
        <v>2</v>
      </c>
      <c r="K115" s="119">
        <f t="shared" si="42"/>
        <v>2</v>
      </c>
      <c r="L115" s="125">
        <f t="shared" si="37"/>
        <v>6</v>
      </c>
      <c r="M115" s="119">
        <f t="shared" si="37"/>
        <v>3</v>
      </c>
      <c r="N115" s="122">
        <f t="shared" si="38"/>
        <v>4.8</v>
      </c>
      <c r="O115" s="123">
        <f t="shared" si="39"/>
        <v>1.6</v>
      </c>
    </row>
    <row r="116" spans="1:15" ht="11.25" customHeight="1">
      <c r="A116" s="29"/>
      <c r="B116" s="20"/>
      <c r="C116" s="33" t="s">
        <v>10</v>
      </c>
      <c r="D116" s="126">
        <f aca="true" t="shared" si="43" ref="D116:K116">+D106+D97+D88+D79+D70+D61+D52+D43+D34+D25+D16+D7</f>
        <v>0</v>
      </c>
      <c r="E116" s="121">
        <f t="shared" si="43"/>
        <v>0</v>
      </c>
      <c r="F116" s="125">
        <f t="shared" si="43"/>
        <v>0</v>
      </c>
      <c r="G116" s="119">
        <f t="shared" si="43"/>
        <v>0</v>
      </c>
      <c r="H116" s="125">
        <f t="shared" si="43"/>
        <v>0</v>
      </c>
      <c r="I116" s="119">
        <f t="shared" si="43"/>
        <v>0</v>
      </c>
      <c r="J116" s="125">
        <f t="shared" si="43"/>
        <v>1</v>
      </c>
      <c r="K116" s="119">
        <f t="shared" si="43"/>
        <v>0</v>
      </c>
      <c r="L116" s="125">
        <f t="shared" si="37"/>
        <v>1</v>
      </c>
      <c r="M116" s="119">
        <f t="shared" si="37"/>
        <v>0</v>
      </c>
      <c r="N116" s="122">
        <f t="shared" si="38"/>
        <v>0.4</v>
      </c>
      <c r="O116" s="123">
        <f t="shared" si="39"/>
        <v>0</v>
      </c>
    </row>
    <row r="117" spans="1:15" ht="11.25" customHeight="1">
      <c r="A117" s="29"/>
      <c r="B117" s="20"/>
      <c r="C117" s="33" t="s">
        <v>11</v>
      </c>
      <c r="D117" s="126">
        <f aca="true" t="shared" si="44" ref="D117:K117">+D107+D98+D89+D80+D71+D62+D53+D44+D35+D26+D17+D8</f>
        <v>74</v>
      </c>
      <c r="E117" s="121">
        <f t="shared" si="44"/>
        <v>28</v>
      </c>
      <c r="F117" s="125">
        <f t="shared" si="44"/>
        <v>69</v>
      </c>
      <c r="G117" s="119">
        <f t="shared" si="44"/>
        <v>28</v>
      </c>
      <c r="H117" s="125">
        <f t="shared" si="44"/>
        <v>69</v>
      </c>
      <c r="I117" s="119">
        <f t="shared" si="44"/>
        <v>33</v>
      </c>
      <c r="J117" s="125">
        <f t="shared" si="44"/>
        <v>62</v>
      </c>
      <c r="K117" s="119">
        <f t="shared" si="44"/>
        <v>26</v>
      </c>
      <c r="L117" s="125">
        <f t="shared" si="37"/>
        <v>48</v>
      </c>
      <c r="M117" s="119">
        <f t="shared" si="37"/>
        <v>25</v>
      </c>
      <c r="N117" s="122">
        <f t="shared" si="38"/>
        <v>64.4</v>
      </c>
      <c r="O117" s="123">
        <f t="shared" si="39"/>
        <v>28</v>
      </c>
    </row>
    <row r="118" spans="1:15" ht="11.25" customHeight="1">
      <c r="A118" s="29"/>
      <c r="B118" s="20"/>
      <c r="C118" s="33" t="s">
        <v>65</v>
      </c>
      <c r="D118" s="126">
        <f aca="true" t="shared" si="45" ref="D118:K118">+D108+D99+D90+D81+D72+D63+D54+D45+D36+D27+D18+D9</f>
        <v>0</v>
      </c>
      <c r="E118" s="121">
        <f t="shared" si="45"/>
        <v>0</v>
      </c>
      <c r="F118" s="125">
        <f t="shared" si="45"/>
        <v>3</v>
      </c>
      <c r="G118" s="119">
        <f t="shared" si="45"/>
        <v>3</v>
      </c>
      <c r="H118" s="125">
        <f t="shared" si="45"/>
        <v>3</v>
      </c>
      <c r="I118" s="119">
        <f t="shared" si="45"/>
        <v>1</v>
      </c>
      <c r="J118" s="125">
        <f t="shared" si="45"/>
        <v>2</v>
      </c>
      <c r="K118" s="119">
        <f t="shared" si="45"/>
        <v>1</v>
      </c>
      <c r="L118" s="125">
        <f t="shared" si="37"/>
        <v>1</v>
      </c>
      <c r="M118" s="119">
        <f t="shared" si="37"/>
        <v>1</v>
      </c>
      <c r="N118" s="122">
        <f>(H118+J118+L118+D118+F118)/5</f>
        <v>1.8</v>
      </c>
      <c r="O118" s="123">
        <f>(I118+K118+M118+E118+G118)/5</f>
        <v>1.2</v>
      </c>
    </row>
    <row r="119" spans="1:15" ht="11.25" customHeight="1">
      <c r="A119" s="29"/>
      <c r="B119" s="20"/>
      <c r="C119" s="37" t="s">
        <v>27</v>
      </c>
      <c r="D119" s="112">
        <f aca="true" t="shared" si="46" ref="D119:M119">SUM(D112:D118)</f>
        <v>216</v>
      </c>
      <c r="E119" s="113">
        <f t="shared" si="46"/>
        <v>74</v>
      </c>
      <c r="F119" s="114">
        <f t="shared" si="46"/>
        <v>235</v>
      </c>
      <c r="G119" s="115">
        <f t="shared" si="46"/>
        <v>84</v>
      </c>
      <c r="H119" s="114">
        <f t="shared" si="46"/>
        <v>227</v>
      </c>
      <c r="I119" s="115">
        <f t="shared" si="46"/>
        <v>86</v>
      </c>
      <c r="J119" s="114">
        <f t="shared" si="46"/>
        <v>205</v>
      </c>
      <c r="K119" s="115">
        <f t="shared" si="46"/>
        <v>75</v>
      </c>
      <c r="L119" s="114">
        <f t="shared" si="46"/>
        <v>182</v>
      </c>
      <c r="M119" s="115">
        <f t="shared" si="46"/>
        <v>70</v>
      </c>
      <c r="N119" s="116">
        <f t="shared" si="38"/>
        <v>213</v>
      </c>
      <c r="O119" s="117">
        <f t="shared" si="39"/>
        <v>77.8</v>
      </c>
    </row>
    <row r="120" spans="1:15" ht="11.25" customHeight="1">
      <c r="A120" s="29"/>
      <c r="B120" s="20"/>
      <c r="C120" s="33"/>
      <c r="D120" s="120"/>
      <c r="E120" s="121"/>
      <c r="F120" s="118"/>
      <c r="G120" s="119"/>
      <c r="H120" s="118"/>
      <c r="I120" s="119"/>
      <c r="J120" s="118"/>
      <c r="K120" s="119"/>
      <c r="L120" s="118"/>
      <c r="M120" s="119"/>
      <c r="N120" s="122"/>
      <c r="O120" s="123"/>
    </row>
  </sheetData>
  <mergeCells count="6">
    <mergeCell ref="N1:O1"/>
    <mergeCell ref="J1:K1"/>
    <mergeCell ref="L1:M1"/>
    <mergeCell ref="D1:E1"/>
    <mergeCell ref="F1:G1"/>
    <mergeCell ref="H1:I1"/>
  </mergeCells>
  <printOptions/>
  <pageMargins left="0.75" right="0.75" top="1" bottom="1" header="0.5" footer="0.5"/>
  <pageSetup horizontalDpi="600" verticalDpi="600" orientation="portrait" scale="96" r:id="rId1"/>
  <headerFooter alignWithMargins="0">
    <oddHeader>&amp;CThe University of Alabama in Huntsville
Table 4.3 Fall Semester Headcounts - Doctoral Programs</oddHeader>
    <oddFooter>&amp;L&amp;8Office of Institutional Research 
&amp;D (ly)
&amp;F &amp;R&amp;8* Race: W = White; A-A = African-American; H = Hispanic;
A/PI = Asian/Pacific Islander; NRA = Nonresident Alien
** Enrollment averages are rounded to nearest whole number</oddFooter>
  </headerFooter>
  <rowBreaks count="2" manualBreakCount="2">
    <brk id="5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71"/>
  <sheetViews>
    <sheetView workbookViewId="0" topLeftCell="A1">
      <pane xSplit="1" ySplit="2" topLeftCell="B20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14" sqref="M214"/>
    </sheetView>
  </sheetViews>
  <sheetFormatPr defaultColWidth="9.140625" defaultRowHeight="12.75"/>
  <cols>
    <col min="1" max="1" width="17.8515625" style="11" customWidth="1"/>
    <col min="2" max="2" width="10.8515625" style="13" customWidth="1"/>
    <col min="3" max="3" width="5.7109375" style="16" customWidth="1"/>
    <col min="4" max="13" width="4.7109375" style="3" customWidth="1"/>
    <col min="14" max="14" width="6.421875" style="3" hidden="1" customWidth="1"/>
    <col min="15" max="15" width="6.140625" style="3" hidden="1" customWidth="1"/>
    <col min="16" max="16" width="5.28125" style="3" customWidth="1"/>
    <col min="17" max="17" width="5.7109375" style="3" customWidth="1"/>
    <col min="18" max="16384" width="9.140625" style="3" customWidth="1"/>
  </cols>
  <sheetData>
    <row r="1" spans="1:17" s="11" customFormat="1" ht="22.5" customHeight="1">
      <c r="A1" s="19" t="s">
        <v>0</v>
      </c>
      <c r="B1" s="46" t="s">
        <v>1</v>
      </c>
      <c r="C1" s="37" t="s">
        <v>2</v>
      </c>
      <c r="D1" s="156" t="s">
        <v>64</v>
      </c>
      <c r="E1" s="157"/>
      <c r="F1" s="152" t="s">
        <v>66</v>
      </c>
      <c r="G1" s="153"/>
      <c r="H1" s="152" t="s">
        <v>67</v>
      </c>
      <c r="I1" s="153"/>
      <c r="J1" s="162" t="s">
        <v>72</v>
      </c>
      <c r="K1" s="163"/>
      <c r="L1" s="162" t="s">
        <v>108</v>
      </c>
      <c r="M1" s="163"/>
      <c r="N1" s="160" t="s">
        <v>3</v>
      </c>
      <c r="O1" s="161"/>
      <c r="P1" s="158" t="s">
        <v>70</v>
      </c>
      <c r="Q1" s="159"/>
    </row>
    <row r="2" spans="1:17" s="11" customFormat="1" ht="11.25">
      <c r="A2" s="19"/>
      <c r="B2" s="46"/>
      <c r="C2" s="37"/>
      <c r="D2" s="25" t="s">
        <v>4</v>
      </c>
      <c r="E2" s="26" t="s">
        <v>5</v>
      </c>
      <c r="F2" s="25" t="s">
        <v>4</v>
      </c>
      <c r="G2" s="24" t="s">
        <v>5</v>
      </c>
      <c r="H2" s="25" t="s">
        <v>4</v>
      </c>
      <c r="I2" s="26" t="s">
        <v>5</v>
      </c>
      <c r="J2" s="25" t="s">
        <v>4</v>
      </c>
      <c r="K2" s="26" t="s">
        <v>5</v>
      </c>
      <c r="L2" s="25" t="s">
        <v>4</v>
      </c>
      <c r="M2" s="26" t="s">
        <v>5</v>
      </c>
      <c r="N2" s="25" t="s">
        <v>4</v>
      </c>
      <c r="O2" s="24" t="s">
        <v>5</v>
      </c>
      <c r="P2" s="25" t="s">
        <v>4</v>
      </c>
      <c r="Q2" s="26" t="s">
        <v>5</v>
      </c>
    </row>
    <row r="3" spans="1:17" ht="11.25">
      <c r="A3" s="29" t="s">
        <v>26</v>
      </c>
      <c r="B3" s="46">
        <v>1997</v>
      </c>
      <c r="C3" s="33" t="s">
        <v>6</v>
      </c>
      <c r="D3" s="32">
        <v>2</v>
      </c>
      <c r="E3" s="33">
        <v>5</v>
      </c>
      <c r="F3" s="32">
        <v>5</v>
      </c>
      <c r="G3" s="30">
        <v>12</v>
      </c>
      <c r="H3" s="32">
        <v>7</v>
      </c>
      <c r="I3" s="33">
        <v>10</v>
      </c>
      <c r="J3" s="32">
        <v>3</v>
      </c>
      <c r="K3" s="33">
        <v>8</v>
      </c>
      <c r="L3" s="32">
        <v>2</v>
      </c>
      <c r="M3" s="33">
        <v>1</v>
      </c>
      <c r="N3" s="48">
        <f aca="true" t="shared" si="0" ref="N3:O10">AVERAGE(J3,H3,F3,D3,L3)</f>
        <v>3.8</v>
      </c>
      <c r="O3" s="141">
        <f t="shared" si="0"/>
        <v>7.2</v>
      </c>
      <c r="P3" s="43">
        <f aca="true" t="shared" si="1" ref="P3:Q10">(D3+F3+H3+J3+L3)/5</f>
        <v>3.8</v>
      </c>
      <c r="Q3" s="139">
        <f t="shared" si="1"/>
        <v>7.2</v>
      </c>
    </row>
    <row r="4" spans="1:17" ht="11.25">
      <c r="A4" s="29"/>
      <c r="B4" s="46"/>
      <c r="C4" s="33" t="s">
        <v>7</v>
      </c>
      <c r="D4" s="32">
        <v>0</v>
      </c>
      <c r="E4" s="33">
        <v>1</v>
      </c>
      <c r="F4" s="32">
        <v>0</v>
      </c>
      <c r="G4" s="30">
        <v>0</v>
      </c>
      <c r="H4" s="32">
        <v>0</v>
      </c>
      <c r="I4" s="33">
        <v>1</v>
      </c>
      <c r="J4" s="32">
        <v>0</v>
      </c>
      <c r="K4" s="33">
        <v>0</v>
      </c>
      <c r="L4" s="32">
        <v>0</v>
      </c>
      <c r="M4" s="33">
        <v>1</v>
      </c>
      <c r="N4" s="48">
        <f t="shared" si="0"/>
        <v>0</v>
      </c>
      <c r="O4" s="141">
        <f t="shared" si="0"/>
        <v>0.6</v>
      </c>
      <c r="P4" s="43">
        <f t="shared" si="1"/>
        <v>0</v>
      </c>
      <c r="Q4" s="139">
        <f t="shared" si="1"/>
        <v>0.6</v>
      </c>
    </row>
    <row r="5" spans="1:17" ht="11.25">
      <c r="A5" s="29"/>
      <c r="B5" s="46"/>
      <c r="C5" s="33" t="s">
        <v>8</v>
      </c>
      <c r="D5" s="32">
        <v>0</v>
      </c>
      <c r="E5" s="33">
        <v>1</v>
      </c>
      <c r="F5" s="32">
        <v>0</v>
      </c>
      <c r="G5" s="30">
        <v>0</v>
      </c>
      <c r="H5" s="32">
        <v>0</v>
      </c>
      <c r="I5" s="33">
        <v>0</v>
      </c>
      <c r="J5" s="32">
        <v>0</v>
      </c>
      <c r="K5" s="33">
        <v>0</v>
      </c>
      <c r="L5" s="32">
        <v>0</v>
      </c>
      <c r="M5" s="33">
        <v>1</v>
      </c>
      <c r="N5" s="48">
        <f t="shared" si="0"/>
        <v>0</v>
      </c>
      <c r="O5" s="141">
        <f t="shared" si="0"/>
        <v>0.4</v>
      </c>
      <c r="P5" s="43">
        <f t="shared" si="1"/>
        <v>0</v>
      </c>
      <c r="Q5" s="139">
        <f t="shared" si="1"/>
        <v>0.4</v>
      </c>
    </row>
    <row r="6" spans="1:17" ht="11.25">
      <c r="A6" s="29"/>
      <c r="B6" s="46"/>
      <c r="C6" s="33" t="s">
        <v>9</v>
      </c>
      <c r="D6" s="32">
        <v>0</v>
      </c>
      <c r="E6" s="33">
        <v>1</v>
      </c>
      <c r="F6" s="32">
        <v>0</v>
      </c>
      <c r="G6" s="30">
        <v>1</v>
      </c>
      <c r="H6" s="32">
        <v>0</v>
      </c>
      <c r="I6" s="33">
        <v>1</v>
      </c>
      <c r="J6" s="32">
        <v>0</v>
      </c>
      <c r="K6" s="33">
        <v>0</v>
      </c>
      <c r="L6" s="32">
        <v>1</v>
      </c>
      <c r="M6" s="33">
        <v>1</v>
      </c>
      <c r="N6" s="48">
        <f t="shared" si="0"/>
        <v>0.2</v>
      </c>
      <c r="O6" s="141">
        <f t="shared" si="0"/>
        <v>0.8</v>
      </c>
      <c r="P6" s="43">
        <f t="shared" si="1"/>
        <v>0.2</v>
      </c>
      <c r="Q6" s="139">
        <f t="shared" si="1"/>
        <v>0.8</v>
      </c>
    </row>
    <row r="7" spans="1:17" ht="11.25">
      <c r="A7" s="29"/>
      <c r="B7" s="46"/>
      <c r="C7" s="33" t="s">
        <v>10</v>
      </c>
      <c r="D7" s="32">
        <v>0</v>
      </c>
      <c r="E7" s="33">
        <v>1</v>
      </c>
      <c r="F7" s="32">
        <v>1</v>
      </c>
      <c r="G7" s="30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48">
        <f t="shared" si="0"/>
        <v>0.2</v>
      </c>
      <c r="O7" s="141">
        <f t="shared" si="0"/>
        <v>0.2</v>
      </c>
      <c r="P7" s="43">
        <f t="shared" si="1"/>
        <v>0.2</v>
      </c>
      <c r="Q7" s="139">
        <f t="shared" si="1"/>
        <v>0.2</v>
      </c>
    </row>
    <row r="8" spans="1:17" ht="11.25">
      <c r="A8" s="29"/>
      <c r="B8" s="46"/>
      <c r="C8" s="33" t="s">
        <v>11</v>
      </c>
      <c r="D8" s="32">
        <v>1</v>
      </c>
      <c r="E8" s="33">
        <v>0</v>
      </c>
      <c r="F8" s="32">
        <v>0</v>
      </c>
      <c r="G8" s="30">
        <v>3</v>
      </c>
      <c r="H8" s="32">
        <v>0</v>
      </c>
      <c r="I8" s="33">
        <v>0</v>
      </c>
      <c r="J8" s="32">
        <v>0</v>
      </c>
      <c r="K8" s="33">
        <v>0</v>
      </c>
      <c r="L8" s="32">
        <v>1</v>
      </c>
      <c r="M8" s="33">
        <v>1</v>
      </c>
      <c r="N8" s="48">
        <f t="shared" si="0"/>
        <v>0.4</v>
      </c>
      <c r="O8" s="141">
        <f t="shared" si="0"/>
        <v>0.8</v>
      </c>
      <c r="P8" s="43">
        <f t="shared" si="1"/>
        <v>0.4</v>
      </c>
      <c r="Q8" s="139">
        <f t="shared" si="1"/>
        <v>0.8</v>
      </c>
    </row>
    <row r="9" spans="1:17" ht="11.25">
      <c r="A9" s="29"/>
      <c r="B9" s="46"/>
      <c r="C9" s="33" t="s">
        <v>65</v>
      </c>
      <c r="D9" s="32">
        <v>0</v>
      </c>
      <c r="E9" s="33">
        <v>0</v>
      </c>
      <c r="F9" s="32">
        <v>0</v>
      </c>
      <c r="G9" s="30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48">
        <f t="shared" si="0"/>
        <v>0</v>
      </c>
      <c r="O9" s="141">
        <f t="shared" si="0"/>
        <v>0</v>
      </c>
      <c r="P9" s="43">
        <f t="shared" si="1"/>
        <v>0</v>
      </c>
      <c r="Q9" s="139">
        <f t="shared" si="1"/>
        <v>0</v>
      </c>
    </row>
    <row r="10" spans="1:17" s="11" customFormat="1" ht="11.25">
      <c r="A10" s="19"/>
      <c r="B10" s="46"/>
      <c r="C10" s="37" t="s">
        <v>27</v>
      </c>
      <c r="D10" s="36">
        <f aca="true" t="shared" si="2" ref="D10:M10">SUM(D3:D9)</f>
        <v>3</v>
      </c>
      <c r="E10" s="37">
        <f t="shared" si="2"/>
        <v>9</v>
      </c>
      <c r="F10" s="35">
        <f t="shared" si="2"/>
        <v>6</v>
      </c>
      <c r="G10" s="21">
        <f t="shared" si="2"/>
        <v>16</v>
      </c>
      <c r="H10" s="36">
        <f t="shared" si="2"/>
        <v>7</v>
      </c>
      <c r="I10" s="37">
        <f t="shared" si="2"/>
        <v>12</v>
      </c>
      <c r="J10" s="36">
        <f t="shared" si="2"/>
        <v>3</v>
      </c>
      <c r="K10" s="37">
        <f t="shared" si="2"/>
        <v>8</v>
      </c>
      <c r="L10" s="36">
        <f t="shared" si="2"/>
        <v>4</v>
      </c>
      <c r="M10" s="37">
        <f t="shared" si="2"/>
        <v>5</v>
      </c>
      <c r="N10" s="49">
        <f t="shared" si="0"/>
        <v>4.6</v>
      </c>
      <c r="O10" s="142">
        <f t="shared" si="0"/>
        <v>10</v>
      </c>
      <c r="P10" s="49">
        <f>(D10+F10+H10+J10+L10)/5</f>
        <v>4.6</v>
      </c>
      <c r="Q10" s="140">
        <f t="shared" si="1"/>
        <v>10</v>
      </c>
    </row>
    <row r="11" spans="1:17" ht="11.25">
      <c r="A11" s="19"/>
      <c r="B11" s="46"/>
      <c r="C11" s="33"/>
      <c r="D11" s="32"/>
      <c r="E11" s="33"/>
      <c r="F11" s="32"/>
      <c r="G11" s="30"/>
      <c r="H11" s="32"/>
      <c r="I11" s="33"/>
      <c r="J11" s="32"/>
      <c r="K11" s="33"/>
      <c r="L11" s="32"/>
      <c r="M11" s="33"/>
      <c r="N11" s="32"/>
      <c r="O11" s="30"/>
      <c r="P11" s="143"/>
      <c r="Q11" s="138"/>
    </row>
    <row r="12" spans="1:17" ht="11.25">
      <c r="A12" s="29" t="s">
        <v>25</v>
      </c>
      <c r="B12" s="46">
        <v>1970</v>
      </c>
      <c r="C12" s="33" t="s">
        <v>6</v>
      </c>
      <c r="D12" s="32">
        <v>19</v>
      </c>
      <c r="E12" s="33">
        <v>10</v>
      </c>
      <c r="F12" s="32">
        <v>9</v>
      </c>
      <c r="G12" s="30">
        <v>6</v>
      </c>
      <c r="H12" s="32">
        <v>21</v>
      </c>
      <c r="I12" s="33">
        <v>6</v>
      </c>
      <c r="J12" s="32">
        <v>16</v>
      </c>
      <c r="K12" s="33">
        <v>9</v>
      </c>
      <c r="L12" s="32">
        <v>9</v>
      </c>
      <c r="M12" s="33">
        <v>4</v>
      </c>
      <c r="N12" s="48">
        <f aca="true" t="shared" si="3" ref="N12:O19">AVERAGE(J12,H12,F12,D12,L12)</f>
        <v>14.8</v>
      </c>
      <c r="O12" s="141">
        <f t="shared" si="3"/>
        <v>7</v>
      </c>
      <c r="P12" s="43">
        <f aca="true" t="shared" si="4" ref="P12:Q19">(D12+F12+H12+J12+L12)/5</f>
        <v>14.8</v>
      </c>
      <c r="Q12" s="139">
        <f t="shared" si="4"/>
        <v>7</v>
      </c>
    </row>
    <row r="13" spans="1:17" ht="11.25">
      <c r="A13" s="29"/>
      <c r="B13" s="46"/>
      <c r="C13" s="33" t="s">
        <v>7</v>
      </c>
      <c r="D13" s="32">
        <v>2</v>
      </c>
      <c r="E13" s="33">
        <v>1</v>
      </c>
      <c r="F13" s="32">
        <v>1</v>
      </c>
      <c r="G13" s="30">
        <v>1</v>
      </c>
      <c r="H13" s="32">
        <v>0</v>
      </c>
      <c r="I13" s="33">
        <v>1</v>
      </c>
      <c r="J13" s="32">
        <v>0</v>
      </c>
      <c r="K13" s="33">
        <v>2</v>
      </c>
      <c r="L13" s="32">
        <v>0</v>
      </c>
      <c r="M13" s="33">
        <v>2</v>
      </c>
      <c r="N13" s="48">
        <f t="shared" si="3"/>
        <v>0.6</v>
      </c>
      <c r="O13" s="141">
        <f t="shared" si="3"/>
        <v>1.4</v>
      </c>
      <c r="P13" s="43">
        <f t="shared" si="4"/>
        <v>0.6</v>
      </c>
      <c r="Q13" s="139">
        <f t="shared" si="4"/>
        <v>1.4</v>
      </c>
    </row>
    <row r="14" spans="1:17" ht="11.25">
      <c r="A14" s="29"/>
      <c r="B14" s="46"/>
      <c r="C14" s="33" t="s">
        <v>8</v>
      </c>
      <c r="D14" s="32">
        <v>0</v>
      </c>
      <c r="E14" s="33">
        <v>0</v>
      </c>
      <c r="F14" s="32">
        <v>0</v>
      </c>
      <c r="G14" s="30">
        <v>0</v>
      </c>
      <c r="H14" s="32">
        <v>1</v>
      </c>
      <c r="I14" s="33">
        <v>0</v>
      </c>
      <c r="J14" s="32">
        <v>1</v>
      </c>
      <c r="K14" s="33">
        <v>0</v>
      </c>
      <c r="L14" s="32">
        <v>1</v>
      </c>
      <c r="M14" s="33">
        <v>0</v>
      </c>
      <c r="N14" s="48">
        <f t="shared" si="3"/>
        <v>0.6</v>
      </c>
      <c r="O14" s="141">
        <f t="shared" si="3"/>
        <v>0</v>
      </c>
      <c r="P14" s="43">
        <f t="shared" si="4"/>
        <v>0.6</v>
      </c>
      <c r="Q14" s="139">
        <f t="shared" si="4"/>
        <v>0</v>
      </c>
    </row>
    <row r="15" spans="1:17" ht="11.25">
      <c r="A15" s="29"/>
      <c r="B15" s="46"/>
      <c r="C15" s="33" t="s">
        <v>9</v>
      </c>
      <c r="D15" s="32">
        <v>1</v>
      </c>
      <c r="E15" s="33">
        <v>0</v>
      </c>
      <c r="F15" s="32">
        <v>1</v>
      </c>
      <c r="G15" s="30">
        <v>1</v>
      </c>
      <c r="H15" s="32">
        <v>0</v>
      </c>
      <c r="I15" s="33">
        <v>1</v>
      </c>
      <c r="J15" s="32">
        <v>1</v>
      </c>
      <c r="K15" s="33">
        <v>0</v>
      </c>
      <c r="L15" s="32">
        <v>1</v>
      </c>
      <c r="M15" s="33">
        <v>0</v>
      </c>
      <c r="N15" s="48">
        <f t="shared" si="3"/>
        <v>0.8</v>
      </c>
      <c r="O15" s="141">
        <f t="shared" si="3"/>
        <v>0.4</v>
      </c>
      <c r="P15" s="43">
        <f t="shared" si="4"/>
        <v>0.8</v>
      </c>
      <c r="Q15" s="139">
        <f t="shared" si="4"/>
        <v>0.4</v>
      </c>
    </row>
    <row r="16" spans="1:17" ht="11.25">
      <c r="A16" s="29"/>
      <c r="B16" s="46"/>
      <c r="C16" s="33" t="s">
        <v>10</v>
      </c>
      <c r="D16" s="32">
        <v>0</v>
      </c>
      <c r="E16" s="33">
        <v>0</v>
      </c>
      <c r="F16" s="32">
        <v>0</v>
      </c>
      <c r="G16" s="30">
        <v>0</v>
      </c>
      <c r="H16" s="32">
        <v>0</v>
      </c>
      <c r="I16" s="33">
        <v>1</v>
      </c>
      <c r="J16" s="32">
        <v>0</v>
      </c>
      <c r="K16" s="33">
        <v>0</v>
      </c>
      <c r="L16" s="32">
        <v>0</v>
      </c>
      <c r="M16" s="33">
        <v>0</v>
      </c>
      <c r="N16" s="48">
        <f t="shared" si="3"/>
        <v>0</v>
      </c>
      <c r="O16" s="141">
        <f t="shared" si="3"/>
        <v>0.2</v>
      </c>
      <c r="P16" s="43">
        <f t="shared" si="4"/>
        <v>0</v>
      </c>
      <c r="Q16" s="139">
        <f t="shared" si="4"/>
        <v>0.2</v>
      </c>
    </row>
    <row r="17" spans="1:17" ht="11.25">
      <c r="A17" s="29"/>
      <c r="B17" s="46"/>
      <c r="C17" s="33" t="s">
        <v>11</v>
      </c>
      <c r="D17" s="32">
        <v>4</v>
      </c>
      <c r="E17" s="33">
        <v>1</v>
      </c>
      <c r="F17" s="32">
        <v>2</v>
      </c>
      <c r="G17" s="30">
        <v>0</v>
      </c>
      <c r="H17" s="32">
        <v>2</v>
      </c>
      <c r="I17" s="33">
        <v>4</v>
      </c>
      <c r="J17" s="32">
        <v>2</v>
      </c>
      <c r="K17" s="33">
        <v>3</v>
      </c>
      <c r="L17" s="32">
        <v>1</v>
      </c>
      <c r="M17" s="33">
        <v>1</v>
      </c>
      <c r="N17" s="48">
        <f t="shared" si="3"/>
        <v>2.2</v>
      </c>
      <c r="O17" s="141">
        <f t="shared" si="3"/>
        <v>1.8</v>
      </c>
      <c r="P17" s="43">
        <f t="shared" si="4"/>
        <v>2.2</v>
      </c>
      <c r="Q17" s="139">
        <f t="shared" si="4"/>
        <v>1.8</v>
      </c>
    </row>
    <row r="18" spans="1:17" ht="11.25">
      <c r="A18" s="29"/>
      <c r="B18" s="46"/>
      <c r="C18" s="33" t="s">
        <v>65</v>
      </c>
      <c r="D18" s="32">
        <v>0</v>
      </c>
      <c r="E18" s="33">
        <v>0</v>
      </c>
      <c r="F18" s="32">
        <v>0</v>
      </c>
      <c r="G18" s="30">
        <v>1</v>
      </c>
      <c r="H18" s="32">
        <v>0</v>
      </c>
      <c r="I18" s="33">
        <v>0</v>
      </c>
      <c r="J18" s="32">
        <v>2</v>
      </c>
      <c r="K18" s="33">
        <v>0</v>
      </c>
      <c r="L18" s="32">
        <v>1</v>
      </c>
      <c r="M18" s="33">
        <v>0</v>
      </c>
      <c r="N18" s="104">
        <f t="shared" si="3"/>
        <v>0.6</v>
      </c>
      <c r="O18" s="141">
        <f t="shared" si="3"/>
        <v>0.2</v>
      </c>
      <c r="P18" s="43">
        <f t="shared" si="4"/>
        <v>0.6</v>
      </c>
      <c r="Q18" s="139">
        <f t="shared" si="4"/>
        <v>0.2</v>
      </c>
    </row>
    <row r="19" spans="1:17" s="11" customFormat="1" ht="11.25">
      <c r="A19" s="29"/>
      <c r="B19" s="46"/>
      <c r="C19" s="37" t="s">
        <v>27</v>
      </c>
      <c r="D19" s="36">
        <f aca="true" t="shared" si="5" ref="D19:M19">SUM(D12:D18)</f>
        <v>26</v>
      </c>
      <c r="E19" s="37">
        <f t="shared" si="5"/>
        <v>12</v>
      </c>
      <c r="F19" s="35">
        <f t="shared" si="5"/>
        <v>13</v>
      </c>
      <c r="G19" s="21">
        <f t="shared" si="5"/>
        <v>9</v>
      </c>
      <c r="H19" s="36">
        <f t="shared" si="5"/>
        <v>24</v>
      </c>
      <c r="I19" s="37">
        <f t="shared" si="5"/>
        <v>13</v>
      </c>
      <c r="J19" s="36">
        <f t="shared" si="5"/>
        <v>22</v>
      </c>
      <c r="K19" s="37">
        <f t="shared" si="5"/>
        <v>14</v>
      </c>
      <c r="L19" s="36">
        <f t="shared" si="5"/>
        <v>13</v>
      </c>
      <c r="M19" s="37">
        <f t="shared" si="5"/>
        <v>7</v>
      </c>
      <c r="N19" s="49">
        <f t="shared" si="3"/>
        <v>19.6</v>
      </c>
      <c r="O19" s="142">
        <f t="shared" si="3"/>
        <v>11</v>
      </c>
      <c r="P19" s="49">
        <f t="shared" si="4"/>
        <v>19.6</v>
      </c>
      <c r="Q19" s="140">
        <f t="shared" si="4"/>
        <v>11</v>
      </c>
    </row>
    <row r="20" spans="1:17" ht="11.25">
      <c r="A20" s="29"/>
      <c r="B20" s="46"/>
      <c r="C20" s="33"/>
      <c r="D20" s="32"/>
      <c r="E20" s="33"/>
      <c r="F20" s="32"/>
      <c r="G20" s="30"/>
      <c r="H20" s="32"/>
      <c r="I20" s="33"/>
      <c r="J20" s="32"/>
      <c r="K20" s="33"/>
      <c r="L20" s="32"/>
      <c r="M20" s="33"/>
      <c r="N20" s="48"/>
      <c r="O20" s="141"/>
      <c r="P20" s="143"/>
      <c r="Q20" s="138"/>
    </row>
    <row r="21" spans="1:17" ht="22.5">
      <c r="A21" s="45" t="s">
        <v>38</v>
      </c>
      <c r="B21" s="46">
        <v>2001</v>
      </c>
      <c r="C21" s="33" t="s">
        <v>6</v>
      </c>
      <c r="D21" s="32">
        <v>5</v>
      </c>
      <c r="E21" s="33">
        <v>2</v>
      </c>
      <c r="F21" s="32">
        <v>12</v>
      </c>
      <c r="G21" s="30">
        <v>7</v>
      </c>
      <c r="H21" s="32">
        <v>7</v>
      </c>
      <c r="I21" s="33">
        <v>0</v>
      </c>
      <c r="J21" s="32">
        <v>10</v>
      </c>
      <c r="K21" s="33">
        <v>2</v>
      </c>
      <c r="L21" s="32">
        <v>5</v>
      </c>
      <c r="M21" s="33">
        <v>4</v>
      </c>
      <c r="N21" s="48">
        <f aca="true" t="shared" si="6" ref="N21:O27">AVERAGE(J21,H21,F21,D21,L21)</f>
        <v>7.8</v>
      </c>
      <c r="O21" s="141">
        <f t="shared" si="6"/>
        <v>3</v>
      </c>
      <c r="P21" s="43">
        <f aca="true" t="shared" si="7" ref="P21:Q28">(D21+F21+H21+J21+L21)/5</f>
        <v>7.8</v>
      </c>
      <c r="Q21" s="139">
        <f t="shared" si="7"/>
        <v>3</v>
      </c>
    </row>
    <row r="22" spans="1:17" ht="11.25">
      <c r="A22" s="29"/>
      <c r="B22" s="46"/>
      <c r="C22" s="33" t="s">
        <v>7</v>
      </c>
      <c r="D22" s="32">
        <v>0</v>
      </c>
      <c r="E22" s="33">
        <v>0</v>
      </c>
      <c r="F22" s="32">
        <v>1</v>
      </c>
      <c r="G22" s="30">
        <v>0</v>
      </c>
      <c r="H22" s="32">
        <v>0</v>
      </c>
      <c r="I22" s="33">
        <v>1</v>
      </c>
      <c r="J22" s="32">
        <v>2</v>
      </c>
      <c r="K22" s="33">
        <v>0</v>
      </c>
      <c r="L22" s="32">
        <v>1</v>
      </c>
      <c r="M22" s="33">
        <v>3</v>
      </c>
      <c r="N22" s="48">
        <f t="shared" si="6"/>
        <v>0.8</v>
      </c>
      <c r="O22" s="141">
        <f t="shared" si="6"/>
        <v>0.8</v>
      </c>
      <c r="P22" s="43">
        <f t="shared" si="7"/>
        <v>0.8</v>
      </c>
      <c r="Q22" s="139">
        <f t="shared" si="7"/>
        <v>0.8</v>
      </c>
    </row>
    <row r="23" spans="1:17" ht="11.25">
      <c r="A23" s="29"/>
      <c r="B23" s="46"/>
      <c r="C23" s="33" t="s">
        <v>8</v>
      </c>
      <c r="D23" s="32">
        <v>0</v>
      </c>
      <c r="E23" s="33">
        <v>0</v>
      </c>
      <c r="F23" s="32">
        <v>0</v>
      </c>
      <c r="G23" s="30">
        <v>0</v>
      </c>
      <c r="H23" s="32">
        <v>0</v>
      </c>
      <c r="I23" s="33">
        <v>0</v>
      </c>
      <c r="J23" s="32">
        <v>0</v>
      </c>
      <c r="K23" s="33">
        <v>0</v>
      </c>
      <c r="L23" s="32">
        <v>0</v>
      </c>
      <c r="M23" s="33">
        <v>0</v>
      </c>
      <c r="N23" s="48">
        <f t="shared" si="6"/>
        <v>0</v>
      </c>
      <c r="O23" s="141">
        <f t="shared" si="6"/>
        <v>0</v>
      </c>
      <c r="P23" s="43">
        <f t="shared" si="7"/>
        <v>0</v>
      </c>
      <c r="Q23" s="139">
        <f t="shared" si="7"/>
        <v>0</v>
      </c>
    </row>
    <row r="24" spans="1:17" ht="11.25">
      <c r="A24" s="29"/>
      <c r="B24" s="46"/>
      <c r="C24" s="33" t="s">
        <v>9</v>
      </c>
      <c r="D24" s="32">
        <v>1</v>
      </c>
      <c r="E24" s="33">
        <v>0</v>
      </c>
      <c r="F24" s="32">
        <v>2</v>
      </c>
      <c r="G24" s="30">
        <v>0</v>
      </c>
      <c r="H24" s="32">
        <v>1</v>
      </c>
      <c r="I24" s="33">
        <v>0</v>
      </c>
      <c r="J24" s="32">
        <v>0</v>
      </c>
      <c r="K24" s="33">
        <v>0</v>
      </c>
      <c r="L24" s="32">
        <v>0</v>
      </c>
      <c r="M24" s="33">
        <v>0</v>
      </c>
      <c r="N24" s="48">
        <f t="shared" si="6"/>
        <v>0.8</v>
      </c>
      <c r="O24" s="141">
        <f t="shared" si="6"/>
        <v>0</v>
      </c>
      <c r="P24" s="43">
        <f t="shared" si="7"/>
        <v>0.8</v>
      </c>
      <c r="Q24" s="139">
        <f t="shared" si="7"/>
        <v>0</v>
      </c>
    </row>
    <row r="25" spans="1:17" ht="11.25">
      <c r="A25" s="29"/>
      <c r="B25" s="46"/>
      <c r="C25" s="33" t="s">
        <v>10</v>
      </c>
      <c r="D25" s="32">
        <v>0</v>
      </c>
      <c r="E25" s="33">
        <v>0</v>
      </c>
      <c r="F25" s="32">
        <v>1</v>
      </c>
      <c r="G25" s="30">
        <v>0</v>
      </c>
      <c r="H25" s="32">
        <v>0</v>
      </c>
      <c r="I25" s="33">
        <v>0</v>
      </c>
      <c r="J25" s="32">
        <v>0</v>
      </c>
      <c r="K25" s="33">
        <v>0</v>
      </c>
      <c r="L25" s="32">
        <v>0</v>
      </c>
      <c r="M25" s="33">
        <v>0</v>
      </c>
      <c r="N25" s="48">
        <f t="shared" si="6"/>
        <v>0.2</v>
      </c>
      <c r="O25" s="141">
        <f t="shared" si="6"/>
        <v>0</v>
      </c>
      <c r="P25" s="43">
        <f t="shared" si="7"/>
        <v>0.2</v>
      </c>
      <c r="Q25" s="139">
        <f t="shared" si="7"/>
        <v>0</v>
      </c>
    </row>
    <row r="26" spans="1:17" ht="11.25">
      <c r="A26" s="29"/>
      <c r="B26" s="46"/>
      <c r="C26" s="33" t="s">
        <v>11</v>
      </c>
      <c r="D26" s="32">
        <v>2</v>
      </c>
      <c r="E26" s="33">
        <v>0</v>
      </c>
      <c r="F26" s="32">
        <v>2</v>
      </c>
      <c r="G26" s="30">
        <v>2</v>
      </c>
      <c r="H26" s="32">
        <v>2</v>
      </c>
      <c r="I26" s="33">
        <v>2</v>
      </c>
      <c r="J26" s="32">
        <v>1</v>
      </c>
      <c r="K26" s="33">
        <v>2</v>
      </c>
      <c r="L26" s="32">
        <v>1</v>
      </c>
      <c r="M26" s="33">
        <v>1</v>
      </c>
      <c r="N26" s="48">
        <f t="shared" si="6"/>
        <v>1.6</v>
      </c>
      <c r="O26" s="141">
        <f t="shared" si="6"/>
        <v>1.4</v>
      </c>
      <c r="P26" s="43">
        <f t="shared" si="7"/>
        <v>1.6</v>
      </c>
      <c r="Q26" s="139">
        <f t="shared" si="7"/>
        <v>1.4</v>
      </c>
    </row>
    <row r="27" spans="1:17" ht="11.25">
      <c r="A27" s="29"/>
      <c r="B27" s="46"/>
      <c r="C27" s="33" t="s">
        <v>65</v>
      </c>
      <c r="D27" s="32">
        <v>0</v>
      </c>
      <c r="E27" s="33">
        <v>0</v>
      </c>
      <c r="F27" s="32">
        <v>0</v>
      </c>
      <c r="G27" s="30">
        <v>0</v>
      </c>
      <c r="H27" s="32">
        <v>0</v>
      </c>
      <c r="I27" s="33">
        <v>0</v>
      </c>
      <c r="J27" s="32">
        <v>0</v>
      </c>
      <c r="K27" s="33">
        <v>0</v>
      </c>
      <c r="L27" s="32">
        <v>0</v>
      </c>
      <c r="M27" s="33">
        <v>0</v>
      </c>
      <c r="N27" s="48">
        <f t="shared" si="6"/>
        <v>0</v>
      </c>
      <c r="O27" s="141">
        <f t="shared" si="6"/>
        <v>0</v>
      </c>
      <c r="P27" s="43">
        <f t="shared" si="7"/>
        <v>0</v>
      </c>
      <c r="Q27" s="139">
        <f t="shared" si="7"/>
        <v>0</v>
      </c>
    </row>
    <row r="28" spans="1:17" s="11" customFormat="1" ht="11.25">
      <c r="A28" s="29"/>
      <c r="B28" s="46"/>
      <c r="C28" s="37" t="s">
        <v>27</v>
      </c>
      <c r="D28" s="36">
        <f aca="true" t="shared" si="8" ref="D28:M28">SUM(D21:D27)</f>
        <v>8</v>
      </c>
      <c r="E28" s="37">
        <f t="shared" si="8"/>
        <v>2</v>
      </c>
      <c r="F28" s="35">
        <f t="shared" si="8"/>
        <v>18</v>
      </c>
      <c r="G28" s="21">
        <f t="shared" si="8"/>
        <v>9</v>
      </c>
      <c r="H28" s="36">
        <f t="shared" si="8"/>
        <v>10</v>
      </c>
      <c r="I28" s="37">
        <f t="shared" si="8"/>
        <v>3</v>
      </c>
      <c r="J28" s="36">
        <f t="shared" si="8"/>
        <v>13</v>
      </c>
      <c r="K28" s="37">
        <f t="shared" si="8"/>
        <v>4</v>
      </c>
      <c r="L28" s="36">
        <f t="shared" si="8"/>
        <v>7</v>
      </c>
      <c r="M28" s="37">
        <f t="shared" si="8"/>
        <v>8</v>
      </c>
      <c r="N28" s="49">
        <f>AVERAGE(J28,H28,F28,D28,L28)</f>
        <v>11.2</v>
      </c>
      <c r="O28" s="142">
        <f>AVERAGE(K28,I28,G28,E28,M28)</f>
        <v>5.2</v>
      </c>
      <c r="P28" s="49">
        <f t="shared" si="7"/>
        <v>11.2</v>
      </c>
      <c r="Q28" s="140">
        <f t="shared" si="7"/>
        <v>5.2</v>
      </c>
    </row>
    <row r="29" spans="1:17" ht="11.25">
      <c r="A29" s="29"/>
      <c r="B29" s="46"/>
      <c r="C29" s="33"/>
      <c r="D29" s="32"/>
      <c r="E29" s="33"/>
      <c r="F29" s="32"/>
      <c r="G29" s="30"/>
      <c r="H29" s="32"/>
      <c r="I29" s="33"/>
      <c r="J29" s="32"/>
      <c r="K29" s="33"/>
      <c r="L29" s="32"/>
      <c r="M29" s="33"/>
      <c r="N29" s="48"/>
      <c r="O29" s="141"/>
      <c r="P29" s="143"/>
      <c r="Q29" s="138"/>
    </row>
    <row r="30" spans="1:17" ht="22.5">
      <c r="A30" s="29" t="s">
        <v>36</v>
      </c>
      <c r="B30" s="46"/>
      <c r="C30" s="33" t="s">
        <v>6</v>
      </c>
      <c r="D30" s="32">
        <v>3</v>
      </c>
      <c r="E30" s="33">
        <v>0</v>
      </c>
      <c r="F30" s="32">
        <v>4</v>
      </c>
      <c r="G30" s="30">
        <v>1</v>
      </c>
      <c r="H30" s="32">
        <v>3</v>
      </c>
      <c r="I30" s="33">
        <v>1</v>
      </c>
      <c r="J30" s="32">
        <v>18</v>
      </c>
      <c r="K30" s="33">
        <v>7</v>
      </c>
      <c r="L30" s="32">
        <v>27</v>
      </c>
      <c r="M30" s="33">
        <v>4</v>
      </c>
      <c r="N30" s="48">
        <f aca="true" t="shared" si="9" ref="N30:O37">AVERAGE(J30,H30,F30,D30,L30)</f>
        <v>11</v>
      </c>
      <c r="O30" s="141">
        <f t="shared" si="9"/>
        <v>2.6</v>
      </c>
      <c r="P30" s="43">
        <f aca="true" t="shared" si="10" ref="P30:Q37">(D30+F30+H30+J30+L30)/5</f>
        <v>11</v>
      </c>
      <c r="Q30" s="139">
        <f t="shared" si="10"/>
        <v>2.6</v>
      </c>
    </row>
    <row r="31" spans="1:17" ht="11.25">
      <c r="A31" s="29"/>
      <c r="B31" s="46"/>
      <c r="C31" s="33" t="s">
        <v>7</v>
      </c>
      <c r="D31" s="32">
        <v>0</v>
      </c>
      <c r="E31" s="33">
        <v>0</v>
      </c>
      <c r="F31" s="32">
        <v>0</v>
      </c>
      <c r="G31" s="30">
        <v>0</v>
      </c>
      <c r="H31" s="32">
        <v>0</v>
      </c>
      <c r="I31" s="33">
        <v>0</v>
      </c>
      <c r="J31" s="32">
        <v>0</v>
      </c>
      <c r="K31" s="33">
        <v>0</v>
      </c>
      <c r="L31" s="32">
        <v>2</v>
      </c>
      <c r="M31" s="33">
        <v>0</v>
      </c>
      <c r="N31" s="48">
        <f t="shared" si="9"/>
        <v>0.4</v>
      </c>
      <c r="O31" s="141">
        <f t="shared" si="9"/>
        <v>0</v>
      </c>
      <c r="P31" s="43">
        <f t="shared" si="10"/>
        <v>0.4</v>
      </c>
      <c r="Q31" s="139">
        <f t="shared" si="10"/>
        <v>0</v>
      </c>
    </row>
    <row r="32" spans="1:17" ht="11.25">
      <c r="A32" s="29"/>
      <c r="B32" s="46"/>
      <c r="C32" s="33" t="s">
        <v>8</v>
      </c>
      <c r="D32" s="32">
        <v>0</v>
      </c>
      <c r="E32" s="33">
        <v>0</v>
      </c>
      <c r="F32" s="32">
        <v>0</v>
      </c>
      <c r="G32" s="30">
        <v>0</v>
      </c>
      <c r="H32" s="32">
        <v>0</v>
      </c>
      <c r="I32" s="33">
        <v>1</v>
      </c>
      <c r="J32" s="32">
        <v>1</v>
      </c>
      <c r="K32" s="33">
        <v>0</v>
      </c>
      <c r="L32" s="32">
        <v>0</v>
      </c>
      <c r="M32" s="33">
        <v>0</v>
      </c>
      <c r="N32" s="48">
        <f t="shared" si="9"/>
        <v>0.2</v>
      </c>
      <c r="O32" s="141">
        <f t="shared" si="9"/>
        <v>0.2</v>
      </c>
      <c r="P32" s="43">
        <f t="shared" si="10"/>
        <v>0.2</v>
      </c>
      <c r="Q32" s="139">
        <f t="shared" si="10"/>
        <v>0.2</v>
      </c>
    </row>
    <row r="33" spans="1:17" ht="11.25">
      <c r="A33" s="29"/>
      <c r="B33" s="46"/>
      <c r="C33" s="33" t="s">
        <v>9</v>
      </c>
      <c r="D33" s="32">
        <v>0</v>
      </c>
      <c r="E33" s="33">
        <v>0</v>
      </c>
      <c r="F33" s="32">
        <v>0</v>
      </c>
      <c r="G33" s="30">
        <v>0</v>
      </c>
      <c r="H33" s="32">
        <v>0</v>
      </c>
      <c r="I33" s="33">
        <v>0</v>
      </c>
      <c r="J33" s="32">
        <v>0</v>
      </c>
      <c r="K33" s="33">
        <v>0</v>
      </c>
      <c r="L33" s="32">
        <v>1</v>
      </c>
      <c r="M33" s="33">
        <v>0</v>
      </c>
      <c r="N33" s="48">
        <f t="shared" si="9"/>
        <v>0.2</v>
      </c>
      <c r="O33" s="141">
        <f t="shared" si="9"/>
        <v>0</v>
      </c>
      <c r="P33" s="43">
        <f t="shared" si="10"/>
        <v>0.2</v>
      </c>
      <c r="Q33" s="139">
        <f t="shared" si="10"/>
        <v>0</v>
      </c>
    </row>
    <row r="34" spans="1:17" ht="11.25">
      <c r="A34" s="29"/>
      <c r="B34" s="46"/>
      <c r="C34" s="33" t="s">
        <v>10</v>
      </c>
      <c r="D34" s="32">
        <v>0</v>
      </c>
      <c r="E34" s="33">
        <v>0</v>
      </c>
      <c r="F34" s="32">
        <v>0</v>
      </c>
      <c r="G34" s="30">
        <v>0</v>
      </c>
      <c r="H34" s="32">
        <v>0</v>
      </c>
      <c r="I34" s="33">
        <v>0</v>
      </c>
      <c r="J34" s="32">
        <v>0</v>
      </c>
      <c r="K34" s="33">
        <v>0</v>
      </c>
      <c r="L34" s="32">
        <v>0</v>
      </c>
      <c r="M34" s="33">
        <v>0</v>
      </c>
      <c r="N34" s="48">
        <f t="shared" si="9"/>
        <v>0</v>
      </c>
      <c r="O34" s="141">
        <f t="shared" si="9"/>
        <v>0</v>
      </c>
      <c r="P34" s="43">
        <f t="shared" si="10"/>
        <v>0</v>
      </c>
      <c r="Q34" s="139">
        <f t="shared" si="10"/>
        <v>0</v>
      </c>
    </row>
    <row r="35" spans="1:17" ht="11.25">
      <c r="A35" s="29"/>
      <c r="B35" s="46"/>
      <c r="C35" s="33" t="s">
        <v>11</v>
      </c>
      <c r="D35" s="32">
        <v>0</v>
      </c>
      <c r="E35" s="33">
        <v>0</v>
      </c>
      <c r="F35" s="32">
        <v>1</v>
      </c>
      <c r="G35" s="30">
        <v>1</v>
      </c>
      <c r="H35" s="32">
        <v>1</v>
      </c>
      <c r="I35" s="33">
        <v>0</v>
      </c>
      <c r="J35" s="32">
        <v>5</v>
      </c>
      <c r="K35" s="33">
        <v>1</v>
      </c>
      <c r="L35" s="32">
        <v>3</v>
      </c>
      <c r="M35" s="33">
        <v>1</v>
      </c>
      <c r="N35" s="48">
        <f t="shared" si="9"/>
        <v>2</v>
      </c>
      <c r="O35" s="141">
        <f t="shared" si="9"/>
        <v>0.6</v>
      </c>
      <c r="P35" s="43">
        <f t="shared" si="10"/>
        <v>2</v>
      </c>
      <c r="Q35" s="139">
        <f t="shared" si="10"/>
        <v>0.6</v>
      </c>
    </row>
    <row r="36" spans="1:17" ht="11.25">
      <c r="A36" s="29"/>
      <c r="B36" s="46"/>
      <c r="C36" s="33" t="s">
        <v>65</v>
      </c>
      <c r="D36" s="32">
        <v>0</v>
      </c>
      <c r="E36" s="33">
        <v>0</v>
      </c>
      <c r="F36" s="32">
        <v>0</v>
      </c>
      <c r="G36" s="30">
        <v>0</v>
      </c>
      <c r="H36" s="32">
        <v>0</v>
      </c>
      <c r="I36" s="33">
        <v>0</v>
      </c>
      <c r="J36" s="32">
        <v>0</v>
      </c>
      <c r="K36" s="33">
        <v>0</v>
      </c>
      <c r="L36" s="32">
        <v>0</v>
      </c>
      <c r="M36" s="33">
        <v>0</v>
      </c>
      <c r="N36" s="48">
        <f t="shared" si="9"/>
        <v>0</v>
      </c>
      <c r="O36" s="141">
        <f t="shared" si="9"/>
        <v>0</v>
      </c>
      <c r="P36" s="43">
        <f t="shared" si="10"/>
        <v>0</v>
      </c>
      <c r="Q36" s="139">
        <f t="shared" si="10"/>
        <v>0</v>
      </c>
    </row>
    <row r="37" spans="1:17" s="11" customFormat="1" ht="11.25">
      <c r="A37" s="29"/>
      <c r="B37" s="46"/>
      <c r="C37" s="37" t="s">
        <v>27</v>
      </c>
      <c r="D37" s="36">
        <f aca="true" t="shared" si="11" ref="D37:M37">SUM(D30:D36)</f>
        <v>3</v>
      </c>
      <c r="E37" s="37">
        <f t="shared" si="11"/>
        <v>0</v>
      </c>
      <c r="F37" s="35">
        <f t="shared" si="11"/>
        <v>5</v>
      </c>
      <c r="G37" s="21">
        <f t="shared" si="11"/>
        <v>2</v>
      </c>
      <c r="H37" s="36">
        <f t="shared" si="11"/>
        <v>4</v>
      </c>
      <c r="I37" s="37">
        <f t="shared" si="11"/>
        <v>2</v>
      </c>
      <c r="J37" s="36">
        <f t="shared" si="11"/>
        <v>24</v>
      </c>
      <c r="K37" s="37">
        <f t="shared" si="11"/>
        <v>8</v>
      </c>
      <c r="L37" s="36">
        <f t="shared" si="11"/>
        <v>33</v>
      </c>
      <c r="M37" s="37">
        <f t="shared" si="11"/>
        <v>5</v>
      </c>
      <c r="N37" s="49">
        <f t="shared" si="9"/>
        <v>13.8</v>
      </c>
      <c r="O37" s="142">
        <f t="shared" si="9"/>
        <v>3.4</v>
      </c>
      <c r="P37" s="49">
        <f t="shared" si="10"/>
        <v>13.8</v>
      </c>
      <c r="Q37" s="140">
        <f t="shared" si="10"/>
        <v>3.4</v>
      </c>
    </row>
    <row r="38" spans="1:17" ht="11.25">
      <c r="A38" s="29"/>
      <c r="B38" s="46"/>
      <c r="C38" s="33"/>
      <c r="D38" s="32"/>
      <c r="E38" s="33"/>
      <c r="F38" s="32"/>
      <c r="G38" s="30"/>
      <c r="H38" s="32"/>
      <c r="I38" s="33"/>
      <c r="J38" s="32"/>
      <c r="K38" s="33"/>
      <c r="L38" s="32"/>
      <c r="M38" s="33"/>
      <c r="N38" s="32"/>
      <c r="O38" s="30"/>
      <c r="P38" s="143"/>
      <c r="Q38" s="138"/>
    </row>
    <row r="39" spans="1:17" ht="11.25">
      <c r="A39" s="51" t="s">
        <v>12</v>
      </c>
      <c r="B39" s="46">
        <v>1963</v>
      </c>
      <c r="C39" s="33" t="s">
        <v>6</v>
      </c>
      <c r="D39" s="32">
        <v>4</v>
      </c>
      <c r="E39" s="33">
        <v>0</v>
      </c>
      <c r="F39" s="32">
        <v>0</v>
      </c>
      <c r="G39" s="30">
        <v>2</v>
      </c>
      <c r="H39" s="32">
        <v>2</v>
      </c>
      <c r="I39" s="33">
        <v>0</v>
      </c>
      <c r="J39" s="32">
        <v>1</v>
      </c>
      <c r="K39" s="33">
        <v>1</v>
      </c>
      <c r="L39" s="32">
        <v>2</v>
      </c>
      <c r="M39" s="33">
        <v>1</v>
      </c>
      <c r="N39" s="48">
        <f aca="true" t="shared" si="12" ref="N39:O46">AVERAGE(J39,H39,F39,D39,L39)</f>
        <v>1.8</v>
      </c>
      <c r="O39" s="141">
        <f t="shared" si="12"/>
        <v>0.8</v>
      </c>
      <c r="P39" s="43">
        <f aca="true" t="shared" si="13" ref="P39:Q46">(D39+F39+H39+J39+L39)/5</f>
        <v>1.8</v>
      </c>
      <c r="Q39" s="139">
        <f t="shared" si="13"/>
        <v>0.8</v>
      </c>
    </row>
    <row r="40" spans="1:17" ht="11.25">
      <c r="A40" s="29"/>
      <c r="B40" s="46"/>
      <c r="C40" s="33" t="s">
        <v>7</v>
      </c>
      <c r="D40" s="32">
        <v>0</v>
      </c>
      <c r="E40" s="33">
        <v>0</v>
      </c>
      <c r="F40" s="32">
        <v>0</v>
      </c>
      <c r="G40" s="30">
        <v>0</v>
      </c>
      <c r="H40" s="32">
        <v>0</v>
      </c>
      <c r="I40" s="33">
        <v>0</v>
      </c>
      <c r="J40" s="32">
        <v>0</v>
      </c>
      <c r="K40" s="33">
        <v>0</v>
      </c>
      <c r="L40" s="32">
        <v>0</v>
      </c>
      <c r="M40" s="33">
        <v>0</v>
      </c>
      <c r="N40" s="48">
        <f t="shared" si="12"/>
        <v>0</v>
      </c>
      <c r="O40" s="141">
        <f t="shared" si="12"/>
        <v>0</v>
      </c>
      <c r="P40" s="43">
        <f t="shared" si="13"/>
        <v>0</v>
      </c>
      <c r="Q40" s="139">
        <f t="shared" si="13"/>
        <v>0</v>
      </c>
    </row>
    <row r="41" spans="1:17" ht="11.25">
      <c r="A41" s="29"/>
      <c r="B41" s="46"/>
      <c r="C41" s="33" t="s">
        <v>8</v>
      </c>
      <c r="D41" s="32">
        <v>0</v>
      </c>
      <c r="E41" s="33">
        <v>0</v>
      </c>
      <c r="F41" s="32">
        <v>0</v>
      </c>
      <c r="G41" s="30">
        <v>0</v>
      </c>
      <c r="H41" s="32">
        <v>0</v>
      </c>
      <c r="I41" s="33">
        <v>0</v>
      </c>
      <c r="J41" s="32">
        <v>0</v>
      </c>
      <c r="K41" s="33">
        <v>0</v>
      </c>
      <c r="L41" s="32">
        <v>0</v>
      </c>
      <c r="M41" s="33">
        <v>0</v>
      </c>
      <c r="N41" s="48">
        <f t="shared" si="12"/>
        <v>0</v>
      </c>
      <c r="O41" s="141">
        <f t="shared" si="12"/>
        <v>0</v>
      </c>
      <c r="P41" s="43">
        <f t="shared" si="13"/>
        <v>0</v>
      </c>
      <c r="Q41" s="139">
        <f t="shared" si="13"/>
        <v>0</v>
      </c>
    </row>
    <row r="42" spans="1:17" ht="11.25">
      <c r="A42" s="29"/>
      <c r="B42" s="46"/>
      <c r="C42" s="33" t="s">
        <v>9</v>
      </c>
      <c r="D42" s="32">
        <v>0</v>
      </c>
      <c r="E42" s="33">
        <v>0</v>
      </c>
      <c r="F42" s="32">
        <v>0</v>
      </c>
      <c r="G42" s="30">
        <v>0</v>
      </c>
      <c r="H42" s="32">
        <v>0</v>
      </c>
      <c r="I42" s="33">
        <v>0</v>
      </c>
      <c r="J42" s="32">
        <v>0</v>
      </c>
      <c r="K42" s="33">
        <v>0</v>
      </c>
      <c r="L42" s="32">
        <v>0</v>
      </c>
      <c r="M42" s="33">
        <v>0</v>
      </c>
      <c r="N42" s="48">
        <f t="shared" si="12"/>
        <v>0</v>
      </c>
      <c r="O42" s="141">
        <f t="shared" si="12"/>
        <v>0</v>
      </c>
      <c r="P42" s="43">
        <f t="shared" si="13"/>
        <v>0</v>
      </c>
      <c r="Q42" s="139">
        <f t="shared" si="13"/>
        <v>0</v>
      </c>
    </row>
    <row r="43" spans="1:17" ht="11.25">
      <c r="A43" s="29"/>
      <c r="B43" s="46"/>
      <c r="C43" s="33" t="s">
        <v>10</v>
      </c>
      <c r="D43" s="32">
        <v>1</v>
      </c>
      <c r="E43" s="33">
        <v>0</v>
      </c>
      <c r="F43" s="32">
        <v>0</v>
      </c>
      <c r="G43" s="30">
        <v>0</v>
      </c>
      <c r="H43" s="32">
        <v>0</v>
      </c>
      <c r="I43" s="33">
        <v>0</v>
      </c>
      <c r="J43" s="32">
        <v>0</v>
      </c>
      <c r="K43" s="33">
        <v>0</v>
      </c>
      <c r="L43" s="32">
        <v>0</v>
      </c>
      <c r="M43" s="33">
        <v>0</v>
      </c>
      <c r="N43" s="48">
        <f t="shared" si="12"/>
        <v>0.2</v>
      </c>
      <c r="O43" s="141">
        <f t="shared" si="12"/>
        <v>0</v>
      </c>
      <c r="P43" s="43">
        <f t="shared" si="13"/>
        <v>0.2</v>
      </c>
      <c r="Q43" s="139">
        <f t="shared" si="13"/>
        <v>0</v>
      </c>
    </row>
    <row r="44" spans="1:17" ht="11.25">
      <c r="A44" s="29"/>
      <c r="B44" s="46"/>
      <c r="C44" s="33" t="s">
        <v>11</v>
      </c>
      <c r="D44" s="32">
        <v>2</v>
      </c>
      <c r="E44" s="33">
        <v>1</v>
      </c>
      <c r="F44" s="32">
        <v>6</v>
      </c>
      <c r="G44" s="30">
        <v>1</v>
      </c>
      <c r="H44" s="32">
        <v>3</v>
      </c>
      <c r="I44" s="33">
        <v>0</v>
      </c>
      <c r="J44" s="32">
        <v>6</v>
      </c>
      <c r="K44" s="33">
        <v>0</v>
      </c>
      <c r="L44" s="32">
        <v>2</v>
      </c>
      <c r="M44" s="33">
        <v>1</v>
      </c>
      <c r="N44" s="48">
        <f t="shared" si="12"/>
        <v>3.8</v>
      </c>
      <c r="O44" s="141">
        <f t="shared" si="12"/>
        <v>0.6</v>
      </c>
      <c r="P44" s="43">
        <f t="shared" si="13"/>
        <v>3.8</v>
      </c>
      <c r="Q44" s="139">
        <f t="shared" si="13"/>
        <v>0.6</v>
      </c>
    </row>
    <row r="45" spans="1:17" ht="11.25">
      <c r="A45" s="29"/>
      <c r="B45" s="46"/>
      <c r="C45" s="33" t="s">
        <v>65</v>
      </c>
      <c r="D45" s="32">
        <v>0</v>
      </c>
      <c r="E45" s="33">
        <v>0</v>
      </c>
      <c r="F45" s="32">
        <v>0</v>
      </c>
      <c r="G45" s="30">
        <v>0</v>
      </c>
      <c r="H45" s="32">
        <v>0</v>
      </c>
      <c r="I45" s="33">
        <v>0</v>
      </c>
      <c r="J45" s="32">
        <v>0</v>
      </c>
      <c r="K45" s="33">
        <v>0</v>
      </c>
      <c r="L45" s="32">
        <v>0</v>
      </c>
      <c r="M45" s="33">
        <v>0</v>
      </c>
      <c r="N45" s="48">
        <f t="shared" si="12"/>
        <v>0</v>
      </c>
      <c r="O45" s="141">
        <f t="shared" si="12"/>
        <v>0</v>
      </c>
      <c r="P45" s="43">
        <f t="shared" si="13"/>
        <v>0</v>
      </c>
      <c r="Q45" s="139">
        <f t="shared" si="13"/>
        <v>0</v>
      </c>
    </row>
    <row r="46" spans="1:17" s="11" customFormat="1" ht="11.25">
      <c r="A46" s="29"/>
      <c r="B46" s="46"/>
      <c r="C46" s="37" t="s">
        <v>27</v>
      </c>
      <c r="D46" s="36">
        <f aca="true" t="shared" si="14" ref="D46:M46">SUM(D39:D45)</f>
        <v>7</v>
      </c>
      <c r="E46" s="37">
        <f t="shared" si="14"/>
        <v>1</v>
      </c>
      <c r="F46" s="35">
        <f t="shared" si="14"/>
        <v>6</v>
      </c>
      <c r="G46" s="21">
        <f t="shared" si="14"/>
        <v>3</v>
      </c>
      <c r="H46" s="36">
        <f t="shared" si="14"/>
        <v>5</v>
      </c>
      <c r="I46" s="37">
        <f t="shared" si="14"/>
        <v>0</v>
      </c>
      <c r="J46" s="36">
        <f t="shared" si="14"/>
        <v>7</v>
      </c>
      <c r="K46" s="37">
        <f t="shared" si="14"/>
        <v>1</v>
      </c>
      <c r="L46" s="36">
        <f t="shared" si="14"/>
        <v>4</v>
      </c>
      <c r="M46" s="37">
        <f t="shared" si="14"/>
        <v>2</v>
      </c>
      <c r="N46" s="49">
        <f t="shared" si="12"/>
        <v>5.8</v>
      </c>
      <c r="O46" s="142">
        <f t="shared" si="12"/>
        <v>1.4</v>
      </c>
      <c r="P46" s="49">
        <f t="shared" si="13"/>
        <v>5.8</v>
      </c>
      <c r="Q46" s="140">
        <f t="shared" si="13"/>
        <v>1.4</v>
      </c>
    </row>
    <row r="47" spans="1:17" ht="11.25">
      <c r="A47" s="29"/>
      <c r="B47" s="46"/>
      <c r="C47" s="33"/>
      <c r="D47" s="32"/>
      <c r="E47" s="33"/>
      <c r="F47" s="32"/>
      <c r="G47" s="30"/>
      <c r="H47" s="32"/>
      <c r="I47" s="33"/>
      <c r="J47" s="32"/>
      <c r="K47" s="33"/>
      <c r="L47" s="32"/>
      <c r="M47" s="33"/>
      <c r="N47" s="32"/>
      <c r="O47" s="30"/>
      <c r="P47" s="143"/>
      <c r="Q47" s="138"/>
    </row>
    <row r="48" spans="1:17" ht="22.5">
      <c r="A48" s="29" t="s">
        <v>13</v>
      </c>
      <c r="B48" s="46">
        <v>1963</v>
      </c>
      <c r="C48" s="33" t="s">
        <v>6</v>
      </c>
      <c r="D48" s="32">
        <v>0</v>
      </c>
      <c r="E48" s="33">
        <v>0</v>
      </c>
      <c r="F48" s="32">
        <v>0</v>
      </c>
      <c r="G48" s="30">
        <v>0</v>
      </c>
      <c r="H48" s="32">
        <v>0</v>
      </c>
      <c r="I48" s="33">
        <v>1</v>
      </c>
      <c r="J48" s="32">
        <v>1</v>
      </c>
      <c r="K48" s="33">
        <v>0</v>
      </c>
      <c r="L48" s="32">
        <v>0</v>
      </c>
      <c r="M48" s="33">
        <v>0</v>
      </c>
      <c r="N48" s="48">
        <f aca="true" t="shared" si="15" ref="N48:O55">AVERAGE(J48,H48,F48,D48,L48)</f>
        <v>0.2</v>
      </c>
      <c r="O48" s="141">
        <f t="shared" si="15"/>
        <v>0.2</v>
      </c>
      <c r="P48" s="43">
        <f aca="true" t="shared" si="16" ref="P48:Q55">(D48+F48+H48+J48+L48)/5</f>
        <v>0.2</v>
      </c>
      <c r="Q48" s="139">
        <f t="shared" si="16"/>
        <v>0.2</v>
      </c>
    </row>
    <row r="49" spans="1:17" ht="11.25">
      <c r="A49" s="29"/>
      <c r="B49" s="46"/>
      <c r="C49" s="33" t="s">
        <v>7</v>
      </c>
      <c r="D49" s="32">
        <v>0</v>
      </c>
      <c r="E49" s="33">
        <v>1</v>
      </c>
      <c r="F49" s="32">
        <v>0</v>
      </c>
      <c r="G49" s="30">
        <v>0</v>
      </c>
      <c r="H49" s="32">
        <v>0</v>
      </c>
      <c r="I49" s="33">
        <v>0</v>
      </c>
      <c r="J49" s="32">
        <v>0</v>
      </c>
      <c r="K49" s="33">
        <v>0</v>
      </c>
      <c r="L49" s="32">
        <v>0</v>
      </c>
      <c r="M49" s="33">
        <v>0</v>
      </c>
      <c r="N49" s="48">
        <f t="shared" si="15"/>
        <v>0</v>
      </c>
      <c r="O49" s="141">
        <f t="shared" si="15"/>
        <v>0.2</v>
      </c>
      <c r="P49" s="43">
        <f t="shared" si="16"/>
        <v>0</v>
      </c>
      <c r="Q49" s="139">
        <f t="shared" si="16"/>
        <v>0.2</v>
      </c>
    </row>
    <row r="50" spans="1:17" ht="11.25">
      <c r="A50" s="29"/>
      <c r="B50" s="46"/>
      <c r="C50" s="33" t="s">
        <v>8</v>
      </c>
      <c r="D50" s="32">
        <v>0</v>
      </c>
      <c r="E50" s="33">
        <v>0</v>
      </c>
      <c r="F50" s="32">
        <v>0</v>
      </c>
      <c r="G50" s="30">
        <v>0</v>
      </c>
      <c r="H50" s="32">
        <v>0</v>
      </c>
      <c r="I50" s="33">
        <v>0</v>
      </c>
      <c r="J50" s="32">
        <v>0</v>
      </c>
      <c r="K50" s="33">
        <v>0</v>
      </c>
      <c r="L50" s="32">
        <v>0</v>
      </c>
      <c r="M50" s="33">
        <v>1</v>
      </c>
      <c r="N50" s="48">
        <f t="shared" si="15"/>
        <v>0</v>
      </c>
      <c r="O50" s="141">
        <f t="shared" si="15"/>
        <v>0.2</v>
      </c>
      <c r="P50" s="43">
        <f t="shared" si="16"/>
        <v>0</v>
      </c>
      <c r="Q50" s="139">
        <f t="shared" si="16"/>
        <v>0.2</v>
      </c>
    </row>
    <row r="51" spans="1:17" ht="11.25">
      <c r="A51" s="29"/>
      <c r="B51" s="46"/>
      <c r="C51" s="33" t="s">
        <v>9</v>
      </c>
      <c r="D51" s="32">
        <v>0</v>
      </c>
      <c r="E51" s="33">
        <v>0</v>
      </c>
      <c r="F51" s="32">
        <v>1</v>
      </c>
      <c r="G51" s="30">
        <v>0</v>
      </c>
      <c r="H51" s="32">
        <v>0</v>
      </c>
      <c r="I51" s="33">
        <v>0</v>
      </c>
      <c r="J51" s="32">
        <v>0</v>
      </c>
      <c r="K51" s="33">
        <v>0</v>
      </c>
      <c r="L51" s="32">
        <v>1</v>
      </c>
      <c r="M51" s="33">
        <v>1</v>
      </c>
      <c r="N51" s="48">
        <f t="shared" si="15"/>
        <v>0.4</v>
      </c>
      <c r="O51" s="141">
        <f t="shared" si="15"/>
        <v>0.2</v>
      </c>
      <c r="P51" s="43">
        <f t="shared" si="16"/>
        <v>0.4</v>
      </c>
      <c r="Q51" s="139">
        <f t="shared" si="16"/>
        <v>0.2</v>
      </c>
    </row>
    <row r="52" spans="1:17" ht="11.25">
      <c r="A52" s="29"/>
      <c r="B52" s="46"/>
      <c r="C52" s="33" t="s">
        <v>10</v>
      </c>
      <c r="D52" s="32">
        <v>0</v>
      </c>
      <c r="E52" s="33">
        <v>0</v>
      </c>
      <c r="F52" s="32">
        <v>0</v>
      </c>
      <c r="G52" s="30">
        <v>0</v>
      </c>
      <c r="H52" s="32">
        <v>0</v>
      </c>
      <c r="I52" s="33">
        <v>0</v>
      </c>
      <c r="J52" s="32">
        <v>0</v>
      </c>
      <c r="K52" s="33">
        <v>0</v>
      </c>
      <c r="L52" s="32">
        <v>0</v>
      </c>
      <c r="M52" s="33">
        <v>0</v>
      </c>
      <c r="N52" s="48">
        <f t="shared" si="15"/>
        <v>0</v>
      </c>
      <c r="O52" s="141">
        <f t="shared" si="15"/>
        <v>0</v>
      </c>
      <c r="P52" s="43">
        <f t="shared" si="16"/>
        <v>0</v>
      </c>
      <c r="Q52" s="139">
        <f t="shared" si="16"/>
        <v>0</v>
      </c>
    </row>
    <row r="53" spans="1:17" ht="11.25">
      <c r="A53" s="29"/>
      <c r="B53" s="46"/>
      <c r="C53" s="33" t="s">
        <v>11</v>
      </c>
      <c r="D53" s="32">
        <v>2</v>
      </c>
      <c r="E53" s="33">
        <v>3</v>
      </c>
      <c r="F53" s="32">
        <v>3</v>
      </c>
      <c r="G53" s="30">
        <v>3</v>
      </c>
      <c r="H53" s="32">
        <v>1</v>
      </c>
      <c r="I53" s="33">
        <v>0</v>
      </c>
      <c r="J53" s="32">
        <v>4</v>
      </c>
      <c r="K53" s="33">
        <v>0</v>
      </c>
      <c r="L53" s="32">
        <v>0</v>
      </c>
      <c r="M53" s="33">
        <v>0</v>
      </c>
      <c r="N53" s="48">
        <f t="shared" si="15"/>
        <v>2</v>
      </c>
      <c r="O53" s="141">
        <f t="shared" si="15"/>
        <v>1.2</v>
      </c>
      <c r="P53" s="43">
        <f t="shared" si="16"/>
        <v>2</v>
      </c>
      <c r="Q53" s="139">
        <f t="shared" si="16"/>
        <v>1.2</v>
      </c>
    </row>
    <row r="54" spans="1:17" ht="11.25">
      <c r="A54" s="29"/>
      <c r="B54" s="46"/>
      <c r="C54" s="33" t="s">
        <v>65</v>
      </c>
      <c r="D54" s="32">
        <v>0</v>
      </c>
      <c r="E54" s="33">
        <v>0</v>
      </c>
      <c r="F54" s="32">
        <v>0</v>
      </c>
      <c r="G54" s="30">
        <v>0</v>
      </c>
      <c r="H54" s="32">
        <v>0</v>
      </c>
      <c r="I54" s="33">
        <v>0</v>
      </c>
      <c r="J54" s="32">
        <v>0</v>
      </c>
      <c r="K54" s="33">
        <v>0</v>
      </c>
      <c r="L54" s="32">
        <v>0</v>
      </c>
      <c r="M54" s="33">
        <v>0</v>
      </c>
      <c r="N54" s="48">
        <f t="shared" si="15"/>
        <v>0</v>
      </c>
      <c r="O54" s="141">
        <f t="shared" si="15"/>
        <v>0</v>
      </c>
      <c r="P54" s="43">
        <f t="shared" si="16"/>
        <v>0</v>
      </c>
      <c r="Q54" s="139">
        <f t="shared" si="16"/>
        <v>0</v>
      </c>
    </row>
    <row r="55" spans="1:17" s="11" customFormat="1" ht="11.25">
      <c r="A55" s="29"/>
      <c r="B55" s="46"/>
      <c r="C55" s="37" t="s">
        <v>27</v>
      </c>
      <c r="D55" s="36">
        <f aca="true" t="shared" si="17" ref="D55:M55">SUM(D48:D54)</f>
        <v>2</v>
      </c>
      <c r="E55" s="37">
        <f t="shared" si="17"/>
        <v>4</v>
      </c>
      <c r="F55" s="35">
        <f t="shared" si="17"/>
        <v>4</v>
      </c>
      <c r="G55" s="21">
        <f t="shared" si="17"/>
        <v>3</v>
      </c>
      <c r="H55" s="36">
        <f t="shared" si="17"/>
        <v>1</v>
      </c>
      <c r="I55" s="37">
        <f t="shared" si="17"/>
        <v>1</v>
      </c>
      <c r="J55" s="36">
        <f t="shared" si="17"/>
        <v>5</v>
      </c>
      <c r="K55" s="37">
        <f t="shared" si="17"/>
        <v>0</v>
      </c>
      <c r="L55" s="36">
        <f t="shared" si="17"/>
        <v>1</v>
      </c>
      <c r="M55" s="37">
        <f t="shared" si="17"/>
        <v>2</v>
      </c>
      <c r="N55" s="49">
        <f t="shared" si="15"/>
        <v>2.6</v>
      </c>
      <c r="O55" s="142">
        <f t="shared" si="15"/>
        <v>2</v>
      </c>
      <c r="P55" s="49">
        <f t="shared" si="16"/>
        <v>2.6</v>
      </c>
      <c r="Q55" s="140">
        <f t="shared" si="16"/>
        <v>2</v>
      </c>
    </row>
    <row r="56" spans="1:17" ht="11.25">
      <c r="A56" s="29"/>
      <c r="B56" s="46"/>
      <c r="C56" s="33"/>
      <c r="D56" s="32"/>
      <c r="E56" s="33"/>
      <c r="F56" s="32"/>
      <c r="G56" s="30"/>
      <c r="H56" s="32"/>
      <c r="I56" s="33"/>
      <c r="J56" s="32"/>
      <c r="K56" s="33"/>
      <c r="L56" s="32"/>
      <c r="M56" s="33"/>
      <c r="N56" s="32"/>
      <c r="O56" s="30"/>
      <c r="P56" s="143"/>
      <c r="Q56" s="138"/>
    </row>
    <row r="57" spans="1:17" ht="22.5">
      <c r="A57" s="29" t="s">
        <v>14</v>
      </c>
      <c r="B57" s="46">
        <v>1963</v>
      </c>
      <c r="C57" s="33" t="s">
        <v>6</v>
      </c>
      <c r="D57" s="32">
        <v>2</v>
      </c>
      <c r="E57" s="33">
        <v>0</v>
      </c>
      <c r="F57" s="32">
        <v>0</v>
      </c>
      <c r="G57" s="30">
        <v>0</v>
      </c>
      <c r="H57" s="32">
        <v>1</v>
      </c>
      <c r="I57" s="33">
        <v>1</v>
      </c>
      <c r="J57" s="32">
        <v>7</v>
      </c>
      <c r="K57" s="33">
        <v>2</v>
      </c>
      <c r="L57" s="32">
        <v>0</v>
      </c>
      <c r="M57" s="33">
        <v>0</v>
      </c>
      <c r="N57" s="48">
        <f aca="true" t="shared" si="18" ref="N57:O64">AVERAGE(J57,H57,F57,D57,L57)</f>
        <v>2</v>
      </c>
      <c r="O57" s="141">
        <f t="shared" si="18"/>
        <v>0.6</v>
      </c>
      <c r="P57" s="43">
        <f aca="true" t="shared" si="19" ref="P57:Q64">(D57+F57+H57+J57+L57)/5</f>
        <v>2</v>
      </c>
      <c r="Q57" s="139">
        <f t="shared" si="19"/>
        <v>0.6</v>
      </c>
    </row>
    <row r="58" spans="1:17" ht="11.25">
      <c r="A58" s="29"/>
      <c r="B58" s="46"/>
      <c r="C58" s="33" t="s">
        <v>7</v>
      </c>
      <c r="D58" s="32">
        <v>1</v>
      </c>
      <c r="E58" s="33">
        <v>0</v>
      </c>
      <c r="F58" s="32">
        <v>0</v>
      </c>
      <c r="G58" s="30">
        <v>1</v>
      </c>
      <c r="H58" s="32">
        <v>0</v>
      </c>
      <c r="I58" s="33">
        <v>0</v>
      </c>
      <c r="J58" s="32">
        <v>0</v>
      </c>
      <c r="K58" s="33">
        <v>1</v>
      </c>
      <c r="L58" s="32">
        <v>0</v>
      </c>
      <c r="M58" s="33">
        <v>1</v>
      </c>
      <c r="N58" s="48">
        <f t="shared" si="18"/>
        <v>0.2</v>
      </c>
      <c r="O58" s="141">
        <f t="shared" si="18"/>
        <v>0.6</v>
      </c>
      <c r="P58" s="43">
        <f t="shared" si="19"/>
        <v>0.2</v>
      </c>
      <c r="Q58" s="139">
        <f t="shared" si="19"/>
        <v>0.6</v>
      </c>
    </row>
    <row r="59" spans="1:17" ht="11.25">
      <c r="A59" s="29"/>
      <c r="B59" s="46"/>
      <c r="C59" s="33" t="s">
        <v>8</v>
      </c>
      <c r="D59" s="32">
        <v>0</v>
      </c>
      <c r="E59" s="33">
        <v>0</v>
      </c>
      <c r="F59" s="32">
        <v>0</v>
      </c>
      <c r="G59" s="30">
        <v>0</v>
      </c>
      <c r="H59" s="32">
        <v>0</v>
      </c>
      <c r="I59" s="33">
        <v>0</v>
      </c>
      <c r="J59" s="32">
        <v>0</v>
      </c>
      <c r="K59" s="33">
        <v>0</v>
      </c>
      <c r="L59" s="32">
        <v>0</v>
      </c>
      <c r="M59" s="33">
        <v>0</v>
      </c>
      <c r="N59" s="48">
        <f t="shared" si="18"/>
        <v>0</v>
      </c>
      <c r="O59" s="141">
        <f t="shared" si="18"/>
        <v>0</v>
      </c>
      <c r="P59" s="43">
        <f t="shared" si="19"/>
        <v>0</v>
      </c>
      <c r="Q59" s="139">
        <f t="shared" si="19"/>
        <v>0</v>
      </c>
    </row>
    <row r="60" spans="1:17" ht="11.25">
      <c r="A60" s="29"/>
      <c r="B60" s="46"/>
      <c r="C60" s="33" t="s">
        <v>9</v>
      </c>
      <c r="D60" s="32">
        <v>0</v>
      </c>
      <c r="E60" s="33">
        <v>0</v>
      </c>
      <c r="F60" s="32">
        <v>0</v>
      </c>
      <c r="G60" s="30">
        <v>0</v>
      </c>
      <c r="H60" s="32">
        <v>0</v>
      </c>
      <c r="I60" s="33">
        <v>0</v>
      </c>
      <c r="J60" s="32">
        <v>0</v>
      </c>
      <c r="K60" s="33">
        <v>0</v>
      </c>
      <c r="L60" s="32">
        <v>0</v>
      </c>
      <c r="M60" s="33">
        <v>0</v>
      </c>
      <c r="N60" s="48">
        <f t="shared" si="18"/>
        <v>0</v>
      </c>
      <c r="O60" s="141">
        <f t="shared" si="18"/>
        <v>0</v>
      </c>
      <c r="P60" s="43">
        <f t="shared" si="19"/>
        <v>0</v>
      </c>
      <c r="Q60" s="139">
        <f t="shared" si="19"/>
        <v>0</v>
      </c>
    </row>
    <row r="61" spans="1:17" ht="11.25">
      <c r="A61" s="29"/>
      <c r="B61" s="46"/>
      <c r="C61" s="33" t="s">
        <v>10</v>
      </c>
      <c r="D61" s="32">
        <v>0</v>
      </c>
      <c r="E61" s="33">
        <v>0</v>
      </c>
      <c r="F61" s="32">
        <v>0</v>
      </c>
      <c r="G61" s="30">
        <v>0</v>
      </c>
      <c r="H61" s="32">
        <v>0</v>
      </c>
      <c r="I61" s="33">
        <v>0</v>
      </c>
      <c r="J61" s="32">
        <v>0</v>
      </c>
      <c r="K61" s="33">
        <v>0</v>
      </c>
      <c r="L61" s="32">
        <v>0</v>
      </c>
      <c r="M61" s="33">
        <v>0</v>
      </c>
      <c r="N61" s="48">
        <f t="shared" si="18"/>
        <v>0</v>
      </c>
      <c r="O61" s="141">
        <f t="shared" si="18"/>
        <v>0</v>
      </c>
      <c r="P61" s="43">
        <f t="shared" si="19"/>
        <v>0</v>
      </c>
      <c r="Q61" s="139">
        <f t="shared" si="19"/>
        <v>0</v>
      </c>
    </row>
    <row r="62" spans="1:17" ht="11.25">
      <c r="A62" s="29"/>
      <c r="B62" s="46"/>
      <c r="C62" s="33" t="s">
        <v>11</v>
      </c>
      <c r="D62" s="32">
        <v>3</v>
      </c>
      <c r="E62" s="33">
        <v>0</v>
      </c>
      <c r="F62" s="32">
        <v>9</v>
      </c>
      <c r="G62" s="30">
        <v>0</v>
      </c>
      <c r="H62" s="32">
        <v>4</v>
      </c>
      <c r="I62" s="33">
        <v>1</v>
      </c>
      <c r="J62" s="32">
        <v>1</v>
      </c>
      <c r="K62" s="33">
        <v>0</v>
      </c>
      <c r="L62" s="32">
        <v>1</v>
      </c>
      <c r="M62" s="33">
        <v>0</v>
      </c>
      <c r="N62" s="48">
        <f t="shared" si="18"/>
        <v>3.6</v>
      </c>
      <c r="O62" s="141">
        <f t="shared" si="18"/>
        <v>0.2</v>
      </c>
      <c r="P62" s="43">
        <f t="shared" si="19"/>
        <v>3.6</v>
      </c>
      <c r="Q62" s="139">
        <f t="shared" si="19"/>
        <v>0.2</v>
      </c>
    </row>
    <row r="63" spans="1:17" ht="11.25">
      <c r="A63" s="29"/>
      <c r="B63" s="46"/>
      <c r="C63" s="33" t="s">
        <v>65</v>
      </c>
      <c r="D63" s="32">
        <v>0</v>
      </c>
      <c r="E63" s="33">
        <v>0</v>
      </c>
      <c r="F63" s="32">
        <v>0</v>
      </c>
      <c r="G63" s="30">
        <v>0</v>
      </c>
      <c r="H63" s="32">
        <v>0</v>
      </c>
      <c r="I63" s="33">
        <v>0</v>
      </c>
      <c r="J63" s="32">
        <v>0</v>
      </c>
      <c r="K63" s="33">
        <v>1</v>
      </c>
      <c r="L63" s="32">
        <v>0</v>
      </c>
      <c r="M63" s="33">
        <v>0</v>
      </c>
      <c r="N63" s="48">
        <f t="shared" si="18"/>
        <v>0</v>
      </c>
      <c r="O63" s="141">
        <f t="shared" si="18"/>
        <v>0.2</v>
      </c>
      <c r="P63" s="43">
        <f t="shared" si="19"/>
        <v>0</v>
      </c>
      <c r="Q63" s="139">
        <f t="shared" si="19"/>
        <v>0.2</v>
      </c>
    </row>
    <row r="64" spans="1:17" s="11" customFormat="1" ht="11.25">
      <c r="A64" s="29"/>
      <c r="B64" s="46"/>
      <c r="C64" s="37" t="s">
        <v>27</v>
      </c>
      <c r="D64" s="36">
        <f aca="true" t="shared" si="20" ref="D64:M64">SUM(D57:D63)</f>
        <v>6</v>
      </c>
      <c r="E64" s="37">
        <f t="shared" si="20"/>
        <v>0</v>
      </c>
      <c r="F64" s="35">
        <f t="shared" si="20"/>
        <v>9</v>
      </c>
      <c r="G64" s="21">
        <f t="shared" si="20"/>
        <v>1</v>
      </c>
      <c r="H64" s="36">
        <f t="shared" si="20"/>
        <v>5</v>
      </c>
      <c r="I64" s="37">
        <f t="shared" si="20"/>
        <v>2</v>
      </c>
      <c r="J64" s="36">
        <f t="shared" si="20"/>
        <v>8</v>
      </c>
      <c r="K64" s="37">
        <f t="shared" si="20"/>
        <v>4</v>
      </c>
      <c r="L64" s="36">
        <f t="shared" si="20"/>
        <v>1</v>
      </c>
      <c r="M64" s="37">
        <f t="shared" si="20"/>
        <v>1</v>
      </c>
      <c r="N64" s="49">
        <f t="shared" si="18"/>
        <v>5.8</v>
      </c>
      <c r="O64" s="142">
        <f t="shared" si="18"/>
        <v>1.6</v>
      </c>
      <c r="P64" s="49">
        <f t="shared" si="19"/>
        <v>5.8</v>
      </c>
      <c r="Q64" s="140">
        <f t="shared" si="19"/>
        <v>1.6</v>
      </c>
    </row>
    <row r="65" spans="1:17" s="11" customFormat="1" ht="11.25">
      <c r="A65" s="29"/>
      <c r="B65" s="46"/>
      <c r="C65" s="37"/>
      <c r="D65" s="36"/>
      <c r="E65" s="37"/>
      <c r="F65" s="36"/>
      <c r="G65" s="21"/>
      <c r="H65" s="36"/>
      <c r="I65" s="37"/>
      <c r="J65" s="36"/>
      <c r="K65" s="37"/>
      <c r="L65" s="36"/>
      <c r="M65" s="37"/>
      <c r="N65" s="49"/>
      <c r="O65" s="142"/>
      <c r="P65" s="144"/>
      <c r="Q65" s="136"/>
    </row>
    <row r="66" spans="1:17" s="11" customFormat="1" ht="22.5">
      <c r="A66" s="29" t="s">
        <v>61</v>
      </c>
      <c r="B66" s="46">
        <v>2002</v>
      </c>
      <c r="C66" s="33" t="s">
        <v>6</v>
      </c>
      <c r="D66" s="36"/>
      <c r="E66" s="37"/>
      <c r="F66" s="32">
        <v>3</v>
      </c>
      <c r="G66" s="30">
        <v>0</v>
      </c>
      <c r="H66" s="32">
        <v>13</v>
      </c>
      <c r="I66" s="33">
        <v>5</v>
      </c>
      <c r="J66" s="32">
        <v>4</v>
      </c>
      <c r="K66" s="33">
        <v>0</v>
      </c>
      <c r="L66" s="32">
        <v>2</v>
      </c>
      <c r="M66" s="33">
        <v>1</v>
      </c>
      <c r="N66" s="104">
        <f aca="true" t="shared" si="21" ref="N66:O72">AVERAGE(J66,H66,F66,D66,L66)</f>
        <v>5.5</v>
      </c>
      <c r="O66" s="141">
        <f t="shared" si="21"/>
        <v>1.5</v>
      </c>
      <c r="P66" s="43">
        <f aca="true" t="shared" si="22" ref="P66:Q73">(D66+F66+H66+J66+L66)/5</f>
        <v>4.4</v>
      </c>
      <c r="Q66" s="139">
        <f t="shared" si="22"/>
        <v>1.2</v>
      </c>
    </row>
    <row r="67" spans="1:17" s="11" customFormat="1" ht="11.25">
      <c r="A67" s="29"/>
      <c r="B67" s="46"/>
      <c r="C67" s="33" t="s">
        <v>7</v>
      </c>
      <c r="D67" s="36"/>
      <c r="E67" s="37"/>
      <c r="F67" s="32">
        <v>0</v>
      </c>
      <c r="G67" s="30">
        <v>0</v>
      </c>
      <c r="H67" s="32">
        <v>0</v>
      </c>
      <c r="I67" s="33">
        <v>0</v>
      </c>
      <c r="J67" s="32">
        <v>0</v>
      </c>
      <c r="K67" s="33">
        <v>1</v>
      </c>
      <c r="L67" s="32">
        <v>0</v>
      </c>
      <c r="M67" s="33">
        <v>0</v>
      </c>
      <c r="N67" s="104">
        <f t="shared" si="21"/>
        <v>0</v>
      </c>
      <c r="O67" s="141">
        <f t="shared" si="21"/>
        <v>0.25</v>
      </c>
      <c r="P67" s="43">
        <f t="shared" si="22"/>
        <v>0</v>
      </c>
      <c r="Q67" s="139">
        <f t="shared" si="22"/>
        <v>0.2</v>
      </c>
    </row>
    <row r="68" spans="1:17" s="11" customFormat="1" ht="11.25">
      <c r="A68" s="29"/>
      <c r="B68" s="46"/>
      <c r="C68" s="33" t="s">
        <v>8</v>
      </c>
      <c r="D68" s="36"/>
      <c r="E68" s="37"/>
      <c r="F68" s="32">
        <v>0</v>
      </c>
      <c r="G68" s="30">
        <v>0</v>
      </c>
      <c r="H68" s="32">
        <v>0</v>
      </c>
      <c r="I68" s="33">
        <v>0</v>
      </c>
      <c r="J68" s="32">
        <v>0</v>
      </c>
      <c r="K68" s="33">
        <v>0</v>
      </c>
      <c r="L68" s="32">
        <v>0</v>
      </c>
      <c r="M68" s="33">
        <v>0</v>
      </c>
      <c r="N68" s="104">
        <f t="shared" si="21"/>
        <v>0</v>
      </c>
      <c r="O68" s="141">
        <f t="shared" si="21"/>
        <v>0</v>
      </c>
      <c r="P68" s="43">
        <f t="shared" si="22"/>
        <v>0</v>
      </c>
      <c r="Q68" s="139">
        <f t="shared" si="22"/>
        <v>0</v>
      </c>
    </row>
    <row r="69" spans="1:17" s="11" customFormat="1" ht="11.25">
      <c r="A69" s="29"/>
      <c r="B69" s="46"/>
      <c r="C69" s="33" t="s">
        <v>9</v>
      </c>
      <c r="D69" s="36"/>
      <c r="E69" s="37"/>
      <c r="F69" s="32">
        <v>0</v>
      </c>
      <c r="G69" s="30">
        <v>0</v>
      </c>
      <c r="H69" s="32">
        <v>0</v>
      </c>
      <c r="I69" s="33">
        <v>0</v>
      </c>
      <c r="J69" s="32">
        <v>0</v>
      </c>
      <c r="K69" s="33">
        <v>0</v>
      </c>
      <c r="L69" s="32">
        <v>0</v>
      </c>
      <c r="M69" s="33">
        <v>0</v>
      </c>
      <c r="N69" s="104">
        <f t="shared" si="21"/>
        <v>0</v>
      </c>
      <c r="O69" s="141">
        <f t="shared" si="21"/>
        <v>0</v>
      </c>
      <c r="P69" s="43">
        <f t="shared" si="22"/>
        <v>0</v>
      </c>
      <c r="Q69" s="139">
        <f t="shared" si="22"/>
        <v>0</v>
      </c>
    </row>
    <row r="70" spans="1:17" s="11" customFormat="1" ht="11.25">
      <c r="A70" s="29"/>
      <c r="B70" s="46"/>
      <c r="C70" s="33" t="s">
        <v>10</v>
      </c>
      <c r="D70" s="36"/>
      <c r="E70" s="37"/>
      <c r="F70" s="32">
        <v>0</v>
      </c>
      <c r="G70" s="30">
        <v>0</v>
      </c>
      <c r="H70" s="32">
        <v>0</v>
      </c>
      <c r="I70" s="33">
        <v>0</v>
      </c>
      <c r="J70" s="32">
        <v>0</v>
      </c>
      <c r="K70" s="33">
        <v>0</v>
      </c>
      <c r="L70" s="32">
        <v>0</v>
      </c>
      <c r="M70" s="33">
        <v>0</v>
      </c>
      <c r="N70" s="104">
        <f t="shared" si="21"/>
        <v>0</v>
      </c>
      <c r="O70" s="141">
        <f t="shared" si="21"/>
        <v>0</v>
      </c>
      <c r="P70" s="43">
        <f t="shared" si="22"/>
        <v>0</v>
      </c>
      <c r="Q70" s="139">
        <f t="shared" si="22"/>
        <v>0</v>
      </c>
    </row>
    <row r="71" spans="1:17" s="11" customFormat="1" ht="11.25">
      <c r="A71" s="29"/>
      <c r="B71" s="46"/>
      <c r="C71" s="33" t="s">
        <v>11</v>
      </c>
      <c r="D71" s="36"/>
      <c r="E71" s="37"/>
      <c r="F71" s="32">
        <v>1</v>
      </c>
      <c r="G71" s="30">
        <v>0</v>
      </c>
      <c r="H71" s="32">
        <v>0</v>
      </c>
      <c r="I71" s="33">
        <v>1</v>
      </c>
      <c r="J71" s="32">
        <v>0</v>
      </c>
      <c r="K71" s="33">
        <v>0</v>
      </c>
      <c r="L71" s="32">
        <v>0</v>
      </c>
      <c r="M71" s="33">
        <v>0</v>
      </c>
      <c r="N71" s="104">
        <f t="shared" si="21"/>
        <v>0.25</v>
      </c>
      <c r="O71" s="141">
        <f t="shared" si="21"/>
        <v>0.25</v>
      </c>
      <c r="P71" s="43">
        <f t="shared" si="22"/>
        <v>0.2</v>
      </c>
      <c r="Q71" s="139">
        <f t="shared" si="22"/>
        <v>0.2</v>
      </c>
    </row>
    <row r="72" spans="1:17" s="11" customFormat="1" ht="11.25">
      <c r="A72" s="29"/>
      <c r="B72" s="46"/>
      <c r="C72" s="33" t="s">
        <v>65</v>
      </c>
      <c r="D72" s="32"/>
      <c r="E72" s="33"/>
      <c r="F72" s="32">
        <v>0</v>
      </c>
      <c r="G72" s="105">
        <v>0</v>
      </c>
      <c r="H72" s="32">
        <v>0</v>
      </c>
      <c r="I72" s="64">
        <v>0</v>
      </c>
      <c r="J72" s="32">
        <v>0</v>
      </c>
      <c r="K72" s="64">
        <v>0</v>
      </c>
      <c r="L72" s="32">
        <v>0</v>
      </c>
      <c r="M72" s="64">
        <v>1</v>
      </c>
      <c r="N72" s="104">
        <f t="shared" si="21"/>
        <v>0</v>
      </c>
      <c r="O72" s="141">
        <f t="shared" si="21"/>
        <v>0.25</v>
      </c>
      <c r="P72" s="43">
        <f t="shared" si="22"/>
        <v>0</v>
      </c>
      <c r="Q72" s="139">
        <f t="shared" si="22"/>
        <v>0.2</v>
      </c>
    </row>
    <row r="73" spans="1:17" s="11" customFormat="1" ht="11.25">
      <c r="A73" s="29"/>
      <c r="B73" s="46"/>
      <c r="C73" s="37" t="s">
        <v>27</v>
      </c>
      <c r="D73" s="36">
        <f aca="true" t="shared" si="23" ref="D73:M73">SUM(D66:D72)</f>
        <v>0</v>
      </c>
      <c r="E73" s="37">
        <f t="shared" si="23"/>
        <v>0</v>
      </c>
      <c r="F73" s="35">
        <f t="shared" si="23"/>
        <v>4</v>
      </c>
      <c r="G73" s="21">
        <f t="shared" si="23"/>
        <v>0</v>
      </c>
      <c r="H73" s="36">
        <f t="shared" si="23"/>
        <v>13</v>
      </c>
      <c r="I73" s="37">
        <f t="shared" si="23"/>
        <v>6</v>
      </c>
      <c r="J73" s="36">
        <f t="shared" si="23"/>
        <v>4</v>
      </c>
      <c r="K73" s="37">
        <f t="shared" si="23"/>
        <v>1</v>
      </c>
      <c r="L73" s="36">
        <f t="shared" si="23"/>
        <v>2</v>
      </c>
      <c r="M73" s="37">
        <f t="shared" si="23"/>
        <v>2</v>
      </c>
      <c r="N73" s="49">
        <f>AVERAGE(J73,H73,F73,D73,L73)</f>
        <v>4.6</v>
      </c>
      <c r="O73" s="142">
        <f>AVERAGE(K73,I73,G73,E73,M73)</f>
        <v>1.8</v>
      </c>
      <c r="P73" s="49">
        <f t="shared" si="22"/>
        <v>4.6</v>
      </c>
      <c r="Q73" s="140">
        <f t="shared" si="22"/>
        <v>1.8</v>
      </c>
    </row>
    <row r="74" spans="1:17" ht="11.25">
      <c r="A74" s="29"/>
      <c r="B74" s="46"/>
      <c r="C74" s="37"/>
      <c r="D74" s="32"/>
      <c r="E74" s="33"/>
      <c r="F74" s="32"/>
      <c r="G74" s="30"/>
      <c r="H74" s="32"/>
      <c r="I74" s="33"/>
      <c r="J74" s="32"/>
      <c r="K74" s="33"/>
      <c r="L74" s="32"/>
      <c r="M74" s="33"/>
      <c r="N74" s="32"/>
      <c r="O74" s="30"/>
      <c r="P74" s="143"/>
      <c r="Q74" s="138"/>
    </row>
    <row r="75" spans="1:17" ht="22.5">
      <c r="A75" s="29" t="s">
        <v>15</v>
      </c>
      <c r="B75" s="46">
        <v>1963</v>
      </c>
      <c r="C75" s="33" t="s">
        <v>6</v>
      </c>
      <c r="D75" s="32">
        <v>13</v>
      </c>
      <c r="E75" s="33">
        <v>1</v>
      </c>
      <c r="F75" s="32">
        <v>16</v>
      </c>
      <c r="G75" s="30">
        <v>0</v>
      </c>
      <c r="H75" s="32">
        <v>18</v>
      </c>
      <c r="I75" s="33">
        <v>3</v>
      </c>
      <c r="J75" s="32">
        <v>22</v>
      </c>
      <c r="K75" s="33">
        <v>3</v>
      </c>
      <c r="L75" s="32">
        <v>16</v>
      </c>
      <c r="M75" s="33">
        <v>3</v>
      </c>
      <c r="N75" s="48">
        <f aca="true" t="shared" si="24" ref="N75:O91">AVERAGE(J75,H75,F75,D75,L75)</f>
        <v>17</v>
      </c>
      <c r="O75" s="141">
        <f t="shared" si="24"/>
        <v>2</v>
      </c>
      <c r="P75" s="43">
        <f aca="true" t="shared" si="25" ref="P75:Q82">(D75+F75+H75+J75+L75)/5</f>
        <v>17</v>
      </c>
      <c r="Q75" s="139">
        <f t="shared" si="25"/>
        <v>2</v>
      </c>
    </row>
    <row r="76" spans="1:17" ht="11.25">
      <c r="A76" s="29"/>
      <c r="B76" s="46"/>
      <c r="C76" s="33" t="s">
        <v>7</v>
      </c>
      <c r="D76" s="32">
        <v>0</v>
      </c>
      <c r="E76" s="33">
        <v>1</v>
      </c>
      <c r="F76" s="32">
        <v>1</v>
      </c>
      <c r="G76" s="30">
        <v>0</v>
      </c>
      <c r="H76" s="32">
        <v>1</v>
      </c>
      <c r="I76" s="33">
        <v>0</v>
      </c>
      <c r="J76" s="32">
        <v>1</v>
      </c>
      <c r="K76" s="33">
        <v>0</v>
      </c>
      <c r="L76" s="32">
        <v>0</v>
      </c>
      <c r="M76" s="33">
        <v>1</v>
      </c>
      <c r="N76" s="48">
        <f t="shared" si="24"/>
        <v>0.6</v>
      </c>
      <c r="O76" s="141">
        <f t="shared" si="24"/>
        <v>0.4</v>
      </c>
      <c r="P76" s="43">
        <f t="shared" si="25"/>
        <v>0.6</v>
      </c>
      <c r="Q76" s="139">
        <f t="shared" si="25"/>
        <v>0.4</v>
      </c>
    </row>
    <row r="77" spans="1:17" ht="11.25">
      <c r="A77" s="29"/>
      <c r="B77" s="46"/>
      <c r="C77" s="33" t="s">
        <v>8</v>
      </c>
      <c r="D77" s="32">
        <v>1</v>
      </c>
      <c r="E77" s="33">
        <v>0</v>
      </c>
      <c r="F77" s="32">
        <v>0</v>
      </c>
      <c r="G77" s="30">
        <v>0</v>
      </c>
      <c r="H77" s="32">
        <v>0</v>
      </c>
      <c r="I77" s="33">
        <v>0</v>
      </c>
      <c r="J77" s="32">
        <v>0</v>
      </c>
      <c r="K77" s="33">
        <v>0</v>
      </c>
      <c r="L77" s="32">
        <v>1</v>
      </c>
      <c r="M77" s="33">
        <v>0</v>
      </c>
      <c r="N77" s="48">
        <f t="shared" si="24"/>
        <v>0.4</v>
      </c>
      <c r="O77" s="141">
        <f t="shared" si="24"/>
        <v>0</v>
      </c>
      <c r="P77" s="43">
        <f t="shared" si="25"/>
        <v>0.4</v>
      </c>
      <c r="Q77" s="139">
        <f t="shared" si="25"/>
        <v>0</v>
      </c>
    </row>
    <row r="78" spans="1:17" ht="11.25">
      <c r="A78" s="29"/>
      <c r="B78" s="46"/>
      <c r="C78" s="33" t="s">
        <v>9</v>
      </c>
      <c r="D78" s="32">
        <v>1</v>
      </c>
      <c r="E78" s="33">
        <v>1</v>
      </c>
      <c r="F78" s="32">
        <v>1</v>
      </c>
      <c r="G78" s="30">
        <v>0</v>
      </c>
      <c r="H78" s="32">
        <v>1</v>
      </c>
      <c r="I78" s="33">
        <v>1</v>
      </c>
      <c r="J78" s="32">
        <v>0</v>
      </c>
      <c r="K78" s="33">
        <v>0</v>
      </c>
      <c r="L78" s="32">
        <v>1</v>
      </c>
      <c r="M78" s="33">
        <v>1</v>
      </c>
      <c r="N78" s="48">
        <f t="shared" si="24"/>
        <v>0.8</v>
      </c>
      <c r="O78" s="141">
        <f t="shared" si="24"/>
        <v>0.6</v>
      </c>
      <c r="P78" s="43">
        <f t="shared" si="25"/>
        <v>0.8</v>
      </c>
      <c r="Q78" s="139">
        <f t="shared" si="25"/>
        <v>0.6</v>
      </c>
    </row>
    <row r="79" spans="1:17" ht="11.25">
      <c r="A79" s="29"/>
      <c r="B79" s="46"/>
      <c r="C79" s="33" t="s">
        <v>10</v>
      </c>
      <c r="D79" s="32">
        <v>0</v>
      </c>
      <c r="E79" s="33">
        <v>0</v>
      </c>
      <c r="F79" s="32">
        <v>0</v>
      </c>
      <c r="G79" s="30">
        <v>0</v>
      </c>
      <c r="H79" s="32">
        <v>1</v>
      </c>
      <c r="I79" s="33">
        <v>0</v>
      </c>
      <c r="J79" s="32">
        <v>0</v>
      </c>
      <c r="K79" s="33">
        <v>0</v>
      </c>
      <c r="L79" s="32">
        <v>1</v>
      </c>
      <c r="M79" s="33">
        <v>0</v>
      </c>
      <c r="N79" s="48">
        <f t="shared" si="24"/>
        <v>0.4</v>
      </c>
      <c r="O79" s="141">
        <f t="shared" si="24"/>
        <v>0</v>
      </c>
      <c r="P79" s="43">
        <f t="shared" si="25"/>
        <v>0.4</v>
      </c>
      <c r="Q79" s="139">
        <f t="shared" si="25"/>
        <v>0</v>
      </c>
    </row>
    <row r="80" spans="1:17" ht="11.25">
      <c r="A80" s="29"/>
      <c r="B80" s="46"/>
      <c r="C80" s="33" t="s">
        <v>11</v>
      </c>
      <c r="D80" s="32">
        <v>8</v>
      </c>
      <c r="E80" s="33">
        <v>0</v>
      </c>
      <c r="F80" s="32">
        <v>18</v>
      </c>
      <c r="G80" s="30">
        <v>3</v>
      </c>
      <c r="H80" s="32">
        <v>16</v>
      </c>
      <c r="I80" s="33">
        <v>10</v>
      </c>
      <c r="J80" s="32">
        <v>12</v>
      </c>
      <c r="K80" s="33">
        <v>1</v>
      </c>
      <c r="L80" s="32">
        <v>3</v>
      </c>
      <c r="M80" s="33">
        <v>2</v>
      </c>
      <c r="N80" s="48">
        <f t="shared" si="24"/>
        <v>11.4</v>
      </c>
      <c r="O80" s="141">
        <f t="shared" si="24"/>
        <v>3.2</v>
      </c>
      <c r="P80" s="43">
        <f t="shared" si="25"/>
        <v>11.4</v>
      </c>
      <c r="Q80" s="139">
        <f t="shared" si="25"/>
        <v>3.2</v>
      </c>
    </row>
    <row r="81" spans="1:17" ht="11.25">
      <c r="A81" s="29"/>
      <c r="B81" s="46"/>
      <c r="C81" s="33" t="s">
        <v>65</v>
      </c>
      <c r="D81" s="32">
        <v>0</v>
      </c>
      <c r="E81" s="33">
        <v>0</v>
      </c>
      <c r="F81" s="32">
        <v>1</v>
      </c>
      <c r="G81" s="30">
        <v>2</v>
      </c>
      <c r="H81" s="32">
        <v>1</v>
      </c>
      <c r="I81" s="33">
        <v>0</v>
      </c>
      <c r="J81" s="32">
        <v>0</v>
      </c>
      <c r="K81" s="33">
        <v>0</v>
      </c>
      <c r="L81" s="32">
        <v>0</v>
      </c>
      <c r="M81" s="33">
        <v>0</v>
      </c>
      <c r="N81" s="48">
        <f t="shared" si="24"/>
        <v>0.4</v>
      </c>
      <c r="O81" s="141">
        <f t="shared" si="24"/>
        <v>0.4</v>
      </c>
      <c r="P81" s="43">
        <f t="shared" si="25"/>
        <v>0.4</v>
      </c>
      <c r="Q81" s="139">
        <f t="shared" si="25"/>
        <v>0.4</v>
      </c>
    </row>
    <row r="82" spans="1:17" s="11" customFormat="1" ht="11.25">
      <c r="A82" s="29"/>
      <c r="B82" s="46"/>
      <c r="C82" s="37" t="s">
        <v>27</v>
      </c>
      <c r="D82" s="36">
        <f aca="true" t="shared" si="26" ref="D82:M82">SUM(D75:D81)</f>
        <v>23</v>
      </c>
      <c r="E82" s="37">
        <f t="shared" si="26"/>
        <v>3</v>
      </c>
      <c r="F82" s="35">
        <f t="shared" si="26"/>
        <v>37</v>
      </c>
      <c r="G82" s="21">
        <f t="shared" si="26"/>
        <v>5</v>
      </c>
      <c r="H82" s="36">
        <f t="shared" si="26"/>
        <v>38</v>
      </c>
      <c r="I82" s="37">
        <f t="shared" si="26"/>
        <v>14</v>
      </c>
      <c r="J82" s="36">
        <f t="shared" si="26"/>
        <v>35</v>
      </c>
      <c r="K82" s="37">
        <f t="shared" si="26"/>
        <v>4</v>
      </c>
      <c r="L82" s="36">
        <f t="shared" si="26"/>
        <v>22</v>
      </c>
      <c r="M82" s="37">
        <f t="shared" si="26"/>
        <v>7</v>
      </c>
      <c r="N82" s="49">
        <f t="shared" si="24"/>
        <v>31</v>
      </c>
      <c r="O82" s="142">
        <f t="shared" si="24"/>
        <v>6.6</v>
      </c>
      <c r="P82" s="49">
        <f t="shared" si="25"/>
        <v>31</v>
      </c>
      <c r="Q82" s="140">
        <f t="shared" si="25"/>
        <v>6.6</v>
      </c>
    </row>
    <row r="83" spans="1:17" s="11" customFormat="1" ht="11.25">
      <c r="A83" s="29"/>
      <c r="B83" s="46"/>
      <c r="C83" s="37"/>
      <c r="D83" s="36"/>
      <c r="E83" s="37"/>
      <c r="F83" s="36"/>
      <c r="G83" s="21"/>
      <c r="H83" s="36"/>
      <c r="I83" s="37"/>
      <c r="J83" s="36"/>
      <c r="K83" s="37"/>
      <c r="L83" s="36"/>
      <c r="M83" s="37"/>
      <c r="N83" s="49"/>
      <c r="O83" s="142"/>
      <c r="P83" s="144"/>
      <c r="Q83" s="136"/>
    </row>
    <row r="84" spans="1:17" ht="22.5">
      <c r="A84" s="29" t="s">
        <v>28</v>
      </c>
      <c r="B84" s="46">
        <v>1963</v>
      </c>
      <c r="C84" s="33" t="s">
        <v>6</v>
      </c>
      <c r="D84" s="32">
        <v>16</v>
      </c>
      <c r="E84" s="33">
        <v>6</v>
      </c>
      <c r="F84" s="32">
        <v>16</v>
      </c>
      <c r="G84" s="30">
        <v>5</v>
      </c>
      <c r="H84" s="32">
        <v>15</v>
      </c>
      <c r="I84" s="33">
        <v>3</v>
      </c>
      <c r="J84" s="32">
        <v>16</v>
      </c>
      <c r="K84" s="33">
        <v>3</v>
      </c>
      <c r="L84" s="32">
        <v>12</v>
      </c>
      <c r="M84" s="33">
        <v>4</v>
      </c>
      <c r="N84" s="48">
        <f t="shared" si="24"/>
        <v>15</v>
      </c>
      <c r="O84" s="141">
        <f t="shared" si="24"/>
        <v>4.2</v>
      </c>
      <c r="P84" s="43">
        <f aca="true" t="shared" si="27" ref="P84:Q91">(D84+F84+H84+J84+L84)/5</f>
        <v>15</v>
      </c>
      <c r="Q84" s="139">
        <f t="shared" si="27"/>
        <v>4.2</v>
      </c>
    </row>
    <row r="85" spans="1:17" ht="11.25">
      <c r="A85" s="29"/>
      <c r="B85" s="46"/>
      <c r="C85" s="33" t="s">
        <v>7</v>
      </c>
      <c r="D85" s="32">
        <v>0</v>
      </c>
      <c r="E85" s="33">
        <v>1</v>
      </c>
      <c r="F85" s="32">
        <v>0</v>
      </c>
      <c r="G85" s="30">
        <v>1</v>
      </c>
      <c r="H85" s="32">
        <v>1</v>
      </c>
      <c r="I85" s="33">
        <v>0</v>
      </c>
      <c r="J85" s="32">
        <v>0</v>
      </c>
      <c r="K85" s="33">
        <v>1</v>
      </c>
      <c r="L85" s="32">
        <v>1</v>
      </c>
      <c r="M85" s="33">
        <v>0</v>
      </c>
      <c r="N85" s="48">
        <f t="shared" si="24"/>
        <v>0.4</v>
      </c>
      <c r="O85" s="141">
        <f t="shared" si="24"/>
        <v>0.6</v>
      </c>
      <c r="P85" s="43">
        <f t="shared" si="27"/>
        <v>0.4</v>
      </c>
      <c r="Q85" s="139">
        <f t="shared" si="27"/>
        <v>0.6</v>
      </c>
    </row>
    <row r="86" spans="1:17" ht="11.25">
      <c r="A86" s="29"/>
      <c r="B86" s="46"/>
      <c r="C86" s="33" t="s">
        <v>8</v>
      </c>
      <c r="D86" s="32">
        <v>0</v>
      </c>
      <c r="E86" s="33">
        <v>0</v>
      </c>
      <c r="F86" s="32">
        <v>1</v>
      </c>
      <c r="G86" s="30">
        <v>0</v>
      </c>
      <c r="H86" s="32">
        <v>0</v>
      </c>
      <c r="I86" s="33">
        <v>0</v>
      </c>
      <c r="J86" s="32">
        <v>0</v>
      </c>
      <c r="K86" s="33">
        <v>0</v>
      </c>
      <c r="L86" s="32">
        <v>0</v>
      </c>
      <c r="M86" s="33">
        <v>0</v>
      </c>
      <c r="N86" s="48">
        <f t="shared" si="24"/>
        <v>0.2</v>
      </c>
      <c r="O86" s="141">
        <f t="shared" si="24"/>
        <v>0</v>
      </c>
      <c r="P86" s="43">
        <f t="shared" si="27"/>
        <v>0.2</v>
      </c>
      <c r="Q86" s="139">
        <f t="shared" si="27"/>
        <v>0</v>
      </c>
    </row>
    <row r="87" spans="1:17" ht="11.25">
      <c r="A87" s="29"/>
      <c r="B87" s="46"/>
      <c r="C87" s="33" t="s">
        <v>9</v>
      </c>
      <c r="D87" s="32">
        <v>1</v>
      </c>
      <c r="E87" s="33">
        <v>2</v>
      </c>
      <c r="F87" s="32">
        <v>0</v>
      </c>
      <c r="G87" s="30">
        <v>0</v>
      </c>
      <c r="H87" s="32">
        <v>1</v>
      </c>
      <c r="I87" s="33">
        <v>0</v>
      </c>
      <c r="J87" s="32">
        <v>0</v>
      </c>
      <c r="K87" s="33">
        <v>0</v>
      </c>
      <c r="L87" s="32">
        <v>0</v>
      </c>
      <c r="M87" s="33">
        <v>0</v>
      </c>
      <c r="N87" s="48">
        <f t="shared" si="24"/>
        <v>0.4</v>
      </c>
      <c r="O87" s="141">
        <f t="shared" si="24"/>
        <v>0.4</v>
      </c>
      <c r="P87" s="43">
        <f t="shared" si="27"/>
        <v>0.4</v>
      </c>
      <c r="Q87" s="139">
        <f t="shared" si="27"/>
        <v>0.4</v>
      </c>
    </row>
    <row r="88" spans="1:17" ht="11.25">
      <c r="A88" s="29"/>
      <c r="B88" s="46"/>
      <c r="C88" s="33" t="s">
        <v>10</v>
      </c>
      <c r="D88" s="32">
        <v>0</v>
      </c>
      <c r="E88" s="33">
        <v>0</v>
      </c>
      <c r="F88" s="32">
        <v>0</v>
      </c>
      <c r="G88" s="30">
        <v>0</v>
      </c>
      <c r="H88" s="32">
        <v>0</v>
      </c>
      <c r="I88" s="33">
        <v>0</v>
      </c>
      <c r="J88" s="32">
        <v>0</v>
      </c>
      <c r="K88" s="33">
        <v>0</v>
      </c>
      <c r="L88" s="32">
        <v>0</v>
      </c>
      <c r="M88" s="33">
        <v>0</v>
      </c>
      <c r="N88" s="48">
        <f t="shared" si="24"/>
        <v>0</v>
      </c>
      <c r="O88" s="141">
        <f t="shared" si="24"/>
        <v>0</v>
      </c>
      <c r="P88" s="43">
        <f t="shared" si="27"/>
        <v>0</v>
      </c>
      <c r="Q88" s="139">
        <f t="shared" si="27"/>
        <v>0</v>
      </c>
    </row>
    <row r="89" spans="1:17" ht="11.25">
      <c r="A89" s="29"/>
      <c r="B89" s="46"/>
      <c r="C89" s="33" t="s">
        <v>11</v>
      </c>
      <c r="D89" s="32">
        <v>0</v>
      </c>
      <c r="E89" s="33">
        <v>0</v>
      </c>
      <c r="F89" s="32">
        <v>6</v>
      </c>
      <c r="G89" s="30">
        <v>1</v>
      </c>
      <c r="H89" s="32">
        <v>2</v>
      </c>
      <c r="I89" s="33">
        <v>1</v>
      </c>
      <c r="J89" s="32">
        <v>3</v>
      </c>
      <c r="K89" s="33">
        <v>1</v>
      </c>
      <c r="L89" s="32">
        <v>3</v>
      </c>
      <c r="M89" s="33">
        <v>2</v>
      </c>
      <c r="N89" s="48">
        <f t="shared" si="24"/>
        <v>2.8</v>
      </c>
      <c r="O89" s="141">
        <f t="shared" si="24"/>
        <v>1</v>
      </c>
      <c r="P89" s="43">
        <f t="shared" si="27"/>
        <v>2.8</v>
      </c>
      <c r="Q89" s="139">
        <f t="shared" si="27"/>
        <v>1</v>
      </c>
    </row>
    <row r="90" spans="1:17" ht="11.25">
      <c r="A90" s="29"/>
      <c r="B90" s="46"/>
      <c r="C90" s="33" t="s">
        <v>65</v>
      </c>
      <c r="D90" s="32">
        <v>0</v>
      </c>
      <c r="E90" s="33">
        <v>0</v>
      </c>
      <c r="F90" s="32">
        <v>0</v>
      </c>
      <c r="G90" s="30">
        <v>0</v>
      </c>
      <c r="H90" s="32">
        <v>0</v>
      </c>
      <c r="I90" s="33">
        <v>0</v>
      </c>
      <c r="J90" s="32">
        <v>0</v>
      </c>
      <c r="K90" s="33">
        <v>0</v>
      </c>
      <c r="L90" s="32">
        <v>0</v>
      </c>
      <c r="M90" s="33">
        <v>1</v>
      </c>
      <c r="N90" s="48">
        <f t="shared" si="24"/>
        <v>0</v>
      </c>
      <c r="O90" s="141">
        <f t="shared" si="24"/>
        <v>0.2</v>
      </c>
      <c r="P90" s="43">
        <f t="shared" si="27"/>
        <v>0</v>
      </c>
      <c r="Q90" s="139">
        <f t="shared" si="27"/>
        <v>0.2</v>
      </c>
    </row>
    <row r="91" spans="1:17" s="11" customFormat="1" ht="11.25">
      <c r="A91" s="19"/>
      <c r="B91" s="46"/>
      <c r="C91" s="37" t="s">
        <v>27</v>
      </c>
      <c r="D91" s="36">
        <f aca="true" t="shared" si="28" ref="D91:M91">SUM(D84:D90)</f>
        <v>17</v>
      </c>
      <c r="E91" s="37">
        <f t="shared" si="28"/>
        <v>9</v>
      </c>
      <c r="F91" s="35">
        <f t="shared" si="28"/>
        <v>23</v>
      </c>
      <c r="G91" s="21">
        <f t="shared" si="28"/>
        <v>7</v>
      </c>
      <c r="H91" s="36">
        <f t="shared" si="28"/>
        <v>19</v>
      </c>
      <c r="I91" s="37">
        <f t="shared" si="28"/>
        <v>4</v>
      </c>
      <c r="J91" s="36">
        <f t="shared" si="28"/>
        <v>19</v>
      </c>
      <c r="K91" s="37">
        <f t="shared" si="28"/>
        <v>5</v>
      </c>
      <c r="L91" s="36">
        <f t="shared" si="28"/>
        <v>16</v>
      </c>
      <c r="M91" s="37">
        <f t="shared" si="28"/>
        <v>7</v>
      </c>
      <c r="N91" s="49">
        <f t="shared" si="24"/>
        <v>18.8</v>
      </c>
      <c r="O91" s="142">
        <f t="shared" si="24"/>
        <v>6.4</v>
      </c>
      <c r="P91" s="49">
        <f t="shared" si="27"/>
        <v>18.8</v>
      </c>
      <c r="Q91" s="140">
        <f t="shared" si="27"/>
        <v>6.4</v>
      </c>
    </row>
    <row r="92" spans="1:17" ht="11.25">
      <c r="A92" s="19"/>
      <c r="B92" s="46"/>
      <c r="C92" s="33"/>
      <c r="D92" s="32"/>
      <c r="E92" s="33"/>
      <c r="F92" s="32"/>
      <c r="G92" s="30"/>
      <c r="H92" s="32"/>
      <c r="I92" s="33"/>
      <c r="J92" s="32"/>
      <c r="K92" s="33"/>
      <c r="L92" s="32"/>
      <c r="M92" s="33"/>
      <c r="N92" s="32"/>
      <c r="O92" s="30"/>
      <c r="P92" s="143"/>
      <c r="Q92" s="138"/>
    </row>
    <row r="93" spans="1:17" ht="22.5">
      <c r="A93" s="29" t="s">
        <v>24</v>
      </c>
      <c r="B93" s="46">
        <v>1963</v>
      </c>
      <c r="C93" s="33" t="s">
        <v>6</v>
      </c>
      <c r="D93" s="32">
        <v>3</v>
      </c>
      <c r="E93" s="33">
        <v>0</v>
      </c>
      <c r="F93" s="32">
        <v>5</v>
      </c>
      <c r="G93" s="30">
        <v>0</v>
      </c>
      <c r="H93" s="32">
        <v>7</v>
      </c>
      <c r="I93" s="33">
        <v>2</v>
      </c>
      <c r="J93" s="32">
        <v>0</v>
      </c>
      <c r="K93" s="33">
        <v>2</v>
      </c>
      <c r="L93" s="32">
        <v>6</v>
      </c>
      <c r="M93" s="33">
        <v>0</v>
      </c>
      <c r="N93" s="48">
        <f aca="true" t="shared" si="29" ref="N93:O100">AVERAGE(J93,H93,F93,D93,L93)</f>
        <v>4.2</v>
      </c>
      <c r="O93" s="141">
        <f t="shared" si="29"/>
        <v>0.8</v>
      </c>
      <c r="P93" s="43">
        <f aca="true" t="shared" si="30" ref="P93:Q100">(D93+F93+H93+J93+L93)/5</f>
        <v>4.2</v>
      </c>
      <c r="Q93" s="139">
        <f t="shared" si="30"/>
        <v>0.8</v>
      </c>
    </row>
    <row r="94" spans="1:17" ht="11.25">
      <c r="A94" s="29"/>
      <c r="B94" s="46"/>
      <c r="C94" s="33" t="s">
        <v>7</v>
      </c>
      <c r="D94" s="32">
        <v>0</v>
      </c>
      <c r="E94" s="33">
        <v>0</v>
      </c>
      <c r="F94" s="32">
        <v>1</v>
      </c>
      <c r="G94" s="30">
        <v>0</v>
      </c>
      <c r="H94" s="32">
        <v>0</v>
      </c>
      <c r="I94" s="33">
        <v>0</v>
      </c>
      <c r="J94" s="32">
        <v>1</v>
      </c>
      <c r="K94" s="33">
        <v>0</v>
      </c>
      <c r="L94" s="32">
        <v>2</v>
      </c>
      <c r="M94" s="33">
        <v>0</v>
      </c>
      <c r="N94" s="48">
        <f t="shared" si="29"/>
        <v>0.8</v>
      </c>
      <c r="O94" s="141">
        <f t="shared" si="29"/>
        <v>0</v>
      </c>
      <c r="P94" s="43">
        <f t="shared" si="30"/>
        <v>0.8</v>
      </c>
      <c r="Q94" s="139">
        <f t="shared" si="30"/>
        <v>0</v>
      </c>
    </row>
    <row r="95" spans="1:17" ht="11.25">
      <c r="A95" s="29"/>
      <c r="B95" s="46"/>
      <c r="C95" s="33" t="s">
        <v>8</v>
      </c>
      <c r="D95" s="32">
        <v>0</v>
      </c>
      <c r="E95" s="33">
        <v>0</v>
      </c>
      <c r="F95" s="32">
        <v>0</v>
      </c>
      <c r="G95" s="30">
        <v>0</v>
      </c>
      <c r="H95" s="32">
        <v>0</v>
      </c>
      <c r="I95" s="33">
        <v>0</v>
      </c>
      <c r="J95" s="32">
        <v>0</v>
      </c>
      <c r="K95" s="33">
        <v>0</v>
      </c>
      <c r="L95" s="32">
        <v>0</v>
      </c>
      <c r="M95" s="33">
        <v>0</v>
      </c>
      <c r="N95" s="48">
        <f t="shared" si="29"/>
        <v>0</v>
      </c>
      <c r="O95" s="141">
        <f t="shared" si="29"/>
        <v>0</v>
      </c>
      <c r="P95" s="43">
        <f t="shared" si="30"/>
        <v>0</v>
      </c>
      <c r="Q95" s="139">
        <f t="shared" si="30"/>
        <v>0</v>
      </c>
    </row>
    <row r="96" spans="1:17" ht="11.25">
      <c r="A96" s="29"/>
      <c r="B96" s="46"/>
      <c r="C96" s="33" t="s">
        <v>9</v>
      </c>
      <c r="D96" s="32">
        <v>0</v>
      </c>
      <c r="E96" s="33">
        <v>0</v>
      </c>
      <c r="F96" s="32">
        <v>0</v>
      </c>
      <c r="G96" s="30">
        <v>1</v>
      </c>
      <c r="H96" s="32">
        <v>0</v>
      </c>
      <c r="I96" s="33">
        <v>0</v>
      </c>
      <c r="J96" s="32">
        <v>0</v>
      </c>
      <c r="K96" s="33">
        <v>0</v>
      </c>
      <c r="L96" s="32">
        <v>0</v>
      </c>
      <c r="M96" s="33">
        <v>1</v>
      </c>
      <c r="N96" s="48">
        <f t="shared" si="29"/>
        <v>0</v>
      </c>
      <c r="O96" s="141">
        <f t="shared" si="29"/>
        <v>0.4</v>
      </c>
      <c r="P96" s="43">
        <f t="shared" si="30"/>
        <v>0</v>
      </c>
      <c r="Q96" s="139">
        <f t="shared" si="30"/>
        <v>0.4</v>
      </c>
    </row>
    <row r="97" spans="1:17" ht="11.25">
      <c r="A97" s="29"/>
      <c r="B97" s="46"/>
      <c r="C97" s="33" t="s">
        <v>10</v>
      </c>
      <c r="D97" s="32">
        <v>0</v>
      </c>
      <c r="E97" s="33">
        <v>0</v>
      </c>
      <c r="F97" s="32">
        <v>0</v>
      </c>
      <c r="G97" s="30">
        <v>0</v>
      </c>
      <c r="H97" s="32">
        <v>0</v>
      </c>
      <c r="I97" s="33">
        <v>0</v>
      </c>
      <c r="J97" s="32">
        <v>0</v>
      </c>
      <c r="K97" s="33">
        <v>0</v>
      </c>
      <c r="L97" s="32">
        <v>0</v>
      </c>
      <c r="M97" s="33">
        <v>0</v>
      </c>
      <c r="N97" s="48">
        <f t="shared" si="29"/>
        <v>0</v>
      </c>
      <c r="O97" s="141">
        <f t="shared" si="29"/>
        <v>0</v>
      </c>
      <c r="P97" s="43">
        <f t="shared" si="30"/>
        <v>0</v>
      </c>
      <c r="Q97" s="139">
        <f t="shared" si="30"/>
        <v>0</v>
      </c>
    </row>
    <row r="98" spans="1:17" ht="11.25">
      <c r="A98" s="29"/>
      <c r="B98" s="46"/>
      <c r="C98" s="33" t="s">
        <v>11</v>
      </c>
      <c r="D98" s="32">
        <v>1</v>
      </c>
      <c r="E98" s="33">
        <v>1</v>
      </c>
      <c r="F98" s="32">
        <v>7</v>
      </c>
      <c r="G98" s="30">
        <v>1</v>
      </c>
      <c r="H98" s="32">
        <v>5</v>
      </c>
      <c r="I98" s="33">
        <v>0</v>
      </c>
      <c r="J98" s="32">
        <v>2</v>
      </c>
      <c r="K98" s="33">
        <v>0</v>
      </c>
      <c r="L98" s="32">
        <v>4</v>
      </c>
      <c r="M98" s="33">
        <v>1</v>
      </c>
      <c r="N98" s="48">
        <f t="shared" si="29"/>
        <v>3.8</v>
      </c>
      <c r="O98" s="141">
        <f t="shared" si="29"/>
        <v>0.6</v>
      </c>
      <c r="P98" s="43">
        <f t="shared" si="30"/>
        <v>3.8</v>
      </c>
      <c r="Q98" s="139">
        <f t="shared" si="30"/>
        <v>0.6</v>
      </c>
    </row>
    <row r="99" spans="1:17" ht="11.25">
      <c r="A99" s="29"/>
      <c r="B99" s="46"/>
      <c r="C99" s="33" t="s">
        <v>65</v>
      </c>
      <c r="D99" s="32">
        <v>0</v>
      </c>
      <c r="E99" s="33">
        <v>0</v>
      </c>
      <c r="F99" s="32">
        <v>0</v>
      </c>
      <c r="G99" s="30">
        <v>0</v>
      </c>
      <c r="H99" s="32">
        <v>0</v>
      </c>
      <c r="I99" s="33">
        <v>0</v>
      </c>
      <c r="J99" s="32">
        <v>0</v>
      </c>
      <c r="K99" s="33">
        <v>0</v>
      </c>
      <c r="L99" s="32">
        <v>0</v>
      </c>
      <c r="M99" s="33">
        <v>0</v>
      </c>
      <c r="N99" s="48">
        <f t="shared" si="29"/>
        <v>0</v>
      </c>
      <c r="O99" s="141">
        <f t="shared" si="29"/>
        <v>0</v>
      </c>
      <c r="P99" s="43">
        <f t="shared" si="30"/>
        <v>0</v>
      </c>
      <c r="Q99" s="139">
        <f t="shared" si="30"/>
        <v>0</v>
      </c>
    </row>
    <row r="100" spans="1:17" ht="11.25">
      <c r="A100" s="29"/>
      <c r="B100" s="46"/>
      <c r="C100" s="37" t="s">
        <v>27</v>
      </c>
      <c r="D100" s="36">
        <f aca="true" t="shared" si="31" ref="D100:M100">SUM(D93:D99)</f>
        <v>4</v>
      </c>
      <c r="E100" s="37">
        <f t="shared" si="31"/>
        <v>1</v>
      </c>
      <c r="F100" s="35">
        <f t="shared" si="31"/>
        <v>13</v>
      </c>
      <c r="G100" s="21">
        <f t="shared" si="31"/>
        <v>2</v>
      </c>
      <c r="H100" s="36">
        <f t="shared" si="31"/>
        <v>12</v>
      </c>
      <c r="I100" s="37">
        <f t="shared" si="31"/>
        <v>2</v>
      </c>
      <c r="J100" s="36">
        <f t="shared" si="31"/>
        <v>3</v>
      </c>
      <c r="K100" s="37">
        <f t="shared" si="31"/>
        <v>2</v>
      </c>
      <c r="L100" s="36">
        <f t="shared" si="31"/>
        <v>12</v>
      </c>
      <c r="M100" s="37">
        <f t="shared" si="31"/>
        <v>2</v>
      </c>
      <c r="N100" s="49">
        <f t="shared" si="29"/>
        <v>8.8</v>
      </c>
      <c r="O100" s="142">
        <f t="shared" si="29"/>
        <v>1.8</v>
      </c>
      <c r="P100" s="49">
        <f t="shared" si="30"/>
        <v>8.8</v>
      </c>
      <c r="Q100" s="140">
        <f t="shared" si="30"/>
        <v>1.8</v>
      </c>
    </row>
    <row r="101" spans="1:17" ht="11.25">
      <c r="A101" s="29"/>
      <c r="B101" s="46"/>
      <c r="C101" s="33"/>
      <c r="D101" s="32"/>
      <c r="E101" s="33"/>
      <c r="F101" s="32"/>
      <c r="G101" s="30"/>
      <c r="H101" s="32"/>
      <c r="I101" s="33"/>
      <c r="J101" s="32"/>
      <c r="K101" s="33"/>
      <c r="L101" s="32"/>
      <c r="M101" s="33"/>
      <c r="N101" s="32"/>
      <c r="O101" s="30"/>
      <c r="P101" s="143"/>
      <c r="Q101" s="138"/>
    </row>
    <row r="102" spans="1:17" ht="11.25">
      <c r="A102" s="29" t="s">
        <v>29</v>
      </c>
      <c r="B102" s="46">
        <v>1972</v>
      </c>
      <c r="C102" s="33" t="s">
        <v>6</v>
      </c>
      <c r="D102" s="32">
        <v>1</v>
      </c>
      <c r="E102" s="33">
        <v>0</v>
      </c>
      <c r="F102" s="32">
        <v>0</v>
      </c>
      <c r="G102" s="30">
        <v>0</v>
      </c>
      <c r="H102" s="32">
        <v>0</v>
      </c>
      <c r="I102" s="33">
        <v>0</v>
      </c>
      <c r="J102" s="32">
        <v>0</v>
      </c>
      <c r="K102" s="33">
        <v>0</v>
      </c>
      <c r="L102" s="32">
        <v>0</v>
      </c>
      <c r="M102" s="33">
        <v>0</v>
      </c>
      <c r="N102" s="48">
        <f aca="true" t="shared" si="32" ref="N102:O109">AVERAGE(J102,H102,F102,D102,L102)</f>
        <v>0.2</v>
      </c>
      <c r="O102" s="141">
        <f t="shared" si="32"/>
        <v>0</v>
      </c>
      <c r="P102" s="43">
        <f aca="true" t="shared" si="33" ref="P102:Q109">(D102+F102+H102+J102+L102)/5</f>
        <v>0.2</v>
      </c>
      <c r="Q102" s="139">
        <f t="shared" si="33"/>
        <v>0</v>
      </c>
    </row>
    <row r="103" spans="1:17" ht="11.25">
      <c r="A103" s="29"/>
      <c r="B103" s="46"/>
      <c r="C103" s="33" t="s">
        <v>7</v>
      </c>
      <c r="D103" s="32">
        <v>0</v>
      </c>
      <c r="E103" s="33">
        <v>0</v>
      </c>
      <c r="F103" s="32">
        <v>0</v>
      </c>
      <c r="G103" s="30">
        <v>1</v>
      </c>
      <c r="H103" s="32">
        <v>0</v>
      </c>
      <c r="I103" s="33">
        <v>0</v>
      </c>
      <c r="J103" s="32">
        <v>0</v>
      </c>
      <c r="K103" s="33">
        <v>0</v>
      </c>
      <c r="L103" s="32">
        <v>0</v>
      </c>
      <c r="M103" s="33">
        <v>0</v>
      </c>
      <c r="N103" s="48">
        <f t="shared" si="32"/>
        <v>0</v>
      </c>
      <c r="O103" s="141">
        <f t="shared" si="32"/>
        <v>0.2</v>
      </c>
      <c r="P103" s="43">
        <f t="shared" si="33"/>
        <v>0</v>
      </c>
      <c r="Q103" s="139">
        <f t="shared" si="33"/>
        <v>0.2</v>
      </c>
    </row>
    <row r="104" spans="1:17" ht="11.25">
      <c r="A104" s="29"/>
      <c r="B104" s="46"/>
      <c r="C104" s="33" t="s">
        <v>8</v>
      </c>
      <c r="D104" s="32">
        <v>0</v>
      </c>
      <c r="E104" s="33">
        <v>0</v>
      </c>
      <c r="F104" s="32">
        <v>0</v>
      </c>
      <c r="G104" s="30">
        <v>0</v>
      </c>
      <c r="H104" s="32">
        <v>0</v>
      </c>
      <c r="I104" s="33">
        <v>0</v>
      </c>
      <c r="J104" s="32">
        <v>0</v>
      </c>
      <c r="K104" s="33">
        <v>0</v>
      </c>
      <c r="L104" s="32">
        <v>0</v>
      </c>
      <c r="M104" s="33">
        <v>0</v>
      </c>
      <c r="N104" s="48">
        <f t="shared" si="32"/>
        <v>0</v>
      </c>
      <c r="O104" s="141">
        <f t="shared" si="32"/>
        <v>0</v>
      </c>
      <c r="P104" s="43">
        <f t="shared" si="33"/>
        <v>0</v>
      </c>
      <c r="Q104" s="139">
        <f t="shared" si="33"/>
        <v>0</v>
      </c>
    </row>
    <row r="105" spans="1:17" ht="11.25">
      <c r="A105" s="29"/>
      <c r="B105" s="46"/>
      <c r="C105" s="33" t="s">
        <v>9</v>
      </c>
      <c r="D105" s="32">
        <v>0</v>
      </c>
      <c r="E105" s="33">
        <v>0</v>
      </c>
      <c r="F105" s="32">
        <v>0</v>
      </c>
      <c r="G105" s="30">
        <v>0</v>
      </c>
      <c r="H105" s="32">
        <v>0</v>
      </c>
      <c r="I105" s="33">
        <v>0</v>
      </c>
      <c r="J105" s="32">
        <v>0</v>
      </c>
      <c r="K105" s="33">
        <v>0</v>
      </c>
      <c r="L105" s="32">
        <v>0</v>
      </c>
      <c r="M105" s="33">
        <v>0</v>
      </c>
      <c r="N105" s="48">
        <f t="shared" si="32"/>
        <v>0</v>
      </c>
      <c r="O105" s="141">
        <f t="shared" si="32"/>
        <v>0</v>
      </c>
      <c r="P105" s="43">
        <f t="shared" si="33"/>
        <v>0</v>
      </c>
      <c r="Q105" s="139">
        <f t="shared" si="33"/>
        <v>0</v>
      </c>
    </row>
    <row r="106" spans="1:17" ht="11.25">
      <c r="A106" s="29"/>
      <c r="B106" s="46"/>
      <c r="C106" s="33" t="s">
        <v>10</v>
      </c>
      <c r="D106" s="32">
        <v>0</v>
      </c>
      <c r="E106" s="33">
        <v>0</v>
      </c>
      <c r="F106" s="32">
        <v>0</v>
      </c>
      <c r="G106" s="30">
        <v>0</v>
      </c>
      <c r="H106" s="32">
        <v>0</v>
      </c>
      <c r="I106" s="33">
        <v>0</v>
      </c>
      <c r="J106" s="32">
        <v>0</v>
      </c>
      <c r="K106" s="33">
        <v>0</v>
      </c>
      <c r="L106" s="32">
        <v>0</v>
      </c>
      <c r="M106" s="33">
        <v>0</v>
      </c>
      <c r="N106" s="48">
        <f t="shared" si="32"/>
        <v>0</v>
      </c>
      <c r="O106" s="141">
        <f t="shared" si="32"/>
        <v>0</v>
      </c>
      <c r="P106" s="43">
        <f t="shared" si="33"/>
        <v>0</v>
      </c>
      <c r="Q106" s="139">
        <f t="shared" si="33"/>
        <v>0</v>
      </c>
    </row>
    <row r="107" spans="1:17" ht="11.25">
      <c r="A107" s="29"/>
      <c r="B107" s="46"/>
      <c r="C107" s="33" t="s">
        <v>11</v>
      </c>
      <c r="D107" s="32">
        <v>0</v>
      </c>
      <c r="E107" s="33">
        <v>0</v>
      </c>
      <c r="F107" s="32">
        <v>0</v>
      </c>
      <c r="G107" s="30">
        <v>0</v>
      </c>
      <c r="H107" s="32">
        <v>0</v>
      </c>
      <c r="I107" s="33">
        <v>0</v>
      </c>
      <c r="J107" s="32">
        <v>0</v>
      </c>
      <c r="K107" s="33">
        <v>0</v>
      </c>
      <c r="L107" s="32">
        <v>0</v>
      </c>
      <c r="M107" s="33">
        <v>0</v>
      </c>
      <c r="N107" s="48">
        <f t="shared" si="32"/>
        <v>0</v>
      </c>
      <c r="O107" s="141">
        <f t="shared" si="32"/>
        <v>0</v>
      </c>
      <c r="P107" s="43">
        <f t="shared" si="33"/>
        <v>0</v>
      </c>
      <c r="Q107" s="139">
        <f t="shared" si="33"/>
        <v>0</v>
      </c>
    </row>
    <row r="108" spans="1:17" ht="11.25">
      <c r="A108" s="29"/>
      <c r="B108" s="46"/>
      <c r="C108" s="33" t="s">
        <v>65</v>
      </c>
      <c r="D108" s="32">
        <v>0</v>
      </c>
      <c r="E108" s="33">
        <v>0</v>
      </c>
      <c r="F108" s="32">
        <v>0</v>
      </c>
      <c r="G108" s="30">
        <v>0</v>
      </c>
      <c r="H108" s="32">
        <v>0</v>
      </c>
      <c r="I108" s="33">
        <v>0</v>
      </c>
      <c r="J108" s="32">
        <v>0</v>
      </c>
      <c r="K108" s="33">
        <v>0</v>
      </c>
      <c r="L108" s="32">
        <v>0</v>
      </c>
      <c r="M108" s="33">
        <v>0</v>
      </c>
      <c r="N108" s="48">
        <f t="shared" si="32"/>
        <v>0</v>
      </c>
      <c r="O108" s="141">
        <f t="shared" si="32"/>
        <v>0</v>
      </c>
      <c r="P108" s="43">
        <f t="shared" si="33"/>
        <v>0</v>
      </c>
      <c r="Q108" s="139">
        <f t="shared" si="33"/>
        <v>0</v>
      </c>
    </row>
    <row r="109" spans="1:17" s="11" customFormat="1" ht="11.25">
      <c r="A109" s="29"/>
      <c r="B109" s="46"/>
      <c r="C109" s="37" t="s">
        <v>27</v>
      </c>
      <c r="D109" s="36">
        <f aca="true" t="shared" si="34" ref="D109:M109">SUM(D102:D108)</f>
        <v>1</v>
      </c>
      <c r="E109" s="37">
        <f t="shared" si="34"/>
        <v>0</v>
      </c>
      <c r="F109" s="35">
        <f t="shared" si="34"/>
        <v>0</v>
      </c>
      <c r="G109" s="21">
        <f t="shared" si="34"/>
        <v>1</v>
      </c>
      <c r="H109" s="36">
        <f t="shared" si="34"/>
        <v>0</v>
      </c>
      <c r="I109" s="37">
        <f t="shared" si="34"/>
        <v>0</v>
      </c>
      <c r="J109" s="36">
        <f t="shared" si="34"/>
        <v>0</v>
      </c>
      <c r="K109" s="37">
        <f t="shared" si="34"/>
        <v>0</v>
      </c>
      <c r="L109" s="36">
        <f t="shared" si="34"/>
        <v>0</v>
      </c>
      <c r="M109" s="37">
        <f t="shared" si="34"/>
        <v>0</v>
      </c>
      <c r="N109" s="49">
        <f t="shared" si="32"/>
        <v>0.2</v>
      </c>
      <c r="O109" s="142">
        <f t="shared" si="32"/>
        <v>0.2</v>
      </c>
      <c r="P109" s="49">
        <f t="shared" si="33"/>
        <v>0.2</v>
      </c>
      <c r="Q109" s="140">
        <f t="shared" si="33"/>
        <v>0.2</v>
      </c>
    </row>
    <row r="110" spans="1:17" ht="11.25">
      <c r="A110" s="29"/>
      <c r="B110" s="46"/>
      <c r="C110" s="33"/>
      <c r="D110" s="32"/>
      <c r="E110" s="33"/>
      <c r="F110" s="32"/>
      <c r="G110" s="30"/>
      <c r="H110" s="32"/>
      <c r="I110" s="33"/>
      <c r="J110" s="32"/>
      <c r="K110" s="33"/>
      <c r="L110" s="32"/>
      <c r="M110" s="33"/>
      <c r="N110" s="32"/>
      <c r="O110" s="30"/>
      <c r="P110" s="143"/>
      <c r="Q110" s="138"/>
    </row>
    <row r="111" spans="1:17" ht="11.25">
      <c r="A111" s="29" t="s">
        <v>16</v>
      </c>
      <c r="B111" s="46">
        <v>1974</v>
      </c>
      <c r="C111" s="33" t="s">
        <v>6</v>
      </c>
      <c r="D111" s="32">
        <v>1</v>
      </c>
      <c r="E111" s="33">
        <v>10</v>
      </c>
      <c r="F111" s="32">
        <v>0</v>
      </c>
      <c r="G111" s="30">
        <v>15</v>
      </c>
      <c r="H111" s="32">
        <v>2</v>
      </c>
      <c r="I111" s="33">
        <v>13</v>
      </c>
      <c r="J111" s="32">
        <v>2</v>
      </c>
      <c r="K111" s="33">
        <v>16</v>
      </c>
      <c r="L111" s="32">
        <v>1</v>
      </c>
      <c r="M111" s="33">
        <v>7</v>
      </c>
      <c r="N111" s="48">
        <f aca="true" t="shared" si="35" ref="N111:O118">AVERAGE(J111,H111,F111,D111,L111)</f>
        <v>1.2</v>
      </c>
      <c r="O111" s="141">
        <f t="shared" si="35"/>
        <v>12.2</v>
      </c>
      <c r="P111" s="43">
        <f aca="true" t="shared" si="36" ref="P111:Q118">(D111+F111+H111+J111+L111)/5</f>
        <v>1.2</v>
      </c>
      <c r="Q111" s="139">
        <f t="shared" si="36"/>
        <v>12.2</v>
      </c>
    </row>
    <row r="112" spans="1:17" ht="11.25">
      <c r="A112" s="29"/>
      <c r="B112" s="46"/>
      <c r="C112" s="33" t="s">
        <v>7</v>
      </c>
      <c r="D112" s="32">
        <v>2</v>
      </c>
      <c r="E112" s="33">
        <v>3</v>
      </c>
      <c r="F112" s="32">
        <v>1</v>
      </c>
      <c r="G112" s="30">
        <v>0</v>
      </c>
      <c r="H112" s="32">
        <v>0</v>
      </c>
      <c r="I112" s="33">
        <v>1</v>
      </c>
      <c r="J112" s="32">
        <v>0</v>
      </c>
      <c r="K112" s="33">
        <v>4</v>
      </c>
      <c r="L112" s="32">
        <v>0</v>
      </c>
      <c r="M112" s="33">
        <v>2</v>
      </c>
      <c r="N112" s="48">
        <f t="shared" si="35"/>
        <v>0.6</v>
      </c>
      <c r="O112" s="141">
        <f t="shared" si="35"/>
        <v>2</v>
      </c>
      <c r="P112" s="43">
        <f t="shared" si="36"/>
        <v>0.6</v>
      </c>
      <c r="Q112" s="139">
        <f t="shared" si="36"/>
        <v>2</v>
      </c>
    </row>
    <row r="113" spans="1:17" ht="11.25">
      <c r="A113" s="29"/>
      <c r="B113" s="46"/>
      <c r="C113" s="33" t="s">
        <v>8</v>
      </c>
      <c r="D113" s="32">
        <v>0</v>
      </c>
      <c r="E113" s="33">
        <v>1</v>
      </c>
      <c r="F113" s="32">
        <v>0</v>
      </c>
      <c r="G113" s="30">
        <v>1</v>
      </c>
      <c r="H113" s="32">
        <v>0</v>
      </c>
      <c r="I113" s="33">
        <v>0</v>
      </c>
      <c r="J113" s="32">
        <v>0</v>
      </c>
      <c r="K113" s="33">
        <v>0</v>
      </c>
      <c r="L113" s="32">
        <v>0</v>
      </c>
      <c r="M113" s="33">
        <v>0</v>
      </c>
      <c r="N113" s="48">
        <f t="shared" si="35"/>
        <v>0</v>
      </c>
      <c r="O113" s="141">
        <f t="shared" si="35"/>
        <v>0.4</v>
      </c>
      <c r="P113" s="43">
        <f t="shared" si="36"/>
        <v>0</v>
      </c>
      <c r="Q113" s="139">
        <f t="shared" si="36"/>
        <v>0.4</v>
      </c>
    </row>
    <row r="114" spans="1:17" ht="11.25">
      <c r="A114" s="29"/>
      <c r="B114" s="46"/>
      <c r="C114" s="33" t="s">
        <v>9</v>
      </c>
      <c r="D114" s="32">
        <v>0</v>
      </c>
      <c r="E114" s="33">
        <v>1</v>
      </c>
      <c r="F114" s="32">
        <v>0</v>
      </c>
      <c r="G114" s="30">
        <v>0</v>
      </c>
      <c r="H114" s="32">
        <v>0</v>
      </c>
      <c r="I114" s="33">
        <v>0</v>
      </c>
      <c r="J114" s="32">
        <v>1</v>
      </c>
      <c r="K114" s="33">
        <v>0</v>
      </c>
      <c r="L114" s="32">
        <v>0</v>
      </c>
      <c r="M114" s="33">
        <v>0</v>
      </c>
      <c r="N114" s="48">
        <f t="shared" si="35"/>
        <v>0.2</v>
      </c>
      <c r="O114" s="141">
        <f t="shared" si="35"/>
        <v>0.2</v>
      </c>
      <c r="P114" s="43">
        <f t="shared" si="36"/>
        <v>0.2</v>
      </c>
      <c r="Q114" s="139">
        <f t="shared" si="36"/>
        <v>0.2</v>
      </c>
    </row>
    <row r="115" spans="1:17" ht="11.25">
      <c r="A115" s="29"/>
      <c r="B115" s="46"/>
      <c r="C115" s="33" t="s">
        <v>10</v>
      </c>
      <c r="D115" s="32">
        <v>0</v>
      </c>
      <c r="E115" s="33">
        <v>0</v>
      </c>
      <c r="F115" s="32">
        <v>0</v>
      </c>
      <c r="G115" s="30">
        <v>1</v>
      </c>
      <c r="H115" s="32">
        <v>0</v>
      </c>
      <c r="I115" s="33">
        <v>1</v>
      </c>
      <c r="J115" s="32">
        <v>0</v>
      </c>
      <c r="K115" s="33">
        <v>0</v>
      </c>
      <c r="L115" s="32">
        <v>0</v>
      </c>
      <c r="M115" s="33">
        <v>0</v>
      </c>
      <c r="N115" s="48">
        <f t="shared" si="35"/>
        <v>0</v>
      </c>
      <c r="O115" s="141">
        <f t="shared" si="35"/>
        <v>0.4</v>
      </c>
      <c r="P115" s="43">
        <f t="shared" si="36"/>
        <v>0</v>
      </c>
      <c r="Q115" s="139">
        <f t="shared" si="36"/>
        <v>0.4</v>
      </c>
    </row>
    <row r="116" spans="1:17" ht="11.25">
      <c r="A116" s="29"/>
      <c r="B116" s="46"/>
      <c r="C116" s="33" t="s">
        <v>11</v>
      </c>
      <c r="D116" s="32">
        <v>0</v>
      </c>
      <c r="E116" s="33">
        <v>1</v>
      </c>
      <c r="F116" s="32">
        <v>0</v>
      </c>
      <c r="G116" s="30">
        <v>0</v>
      </c>
      <c r="H116" s="32">
        <v>0</v>
      </c>
      <c r="I116" s="33">
        <v>1</v>
      </c>
      <c r="J116" s="32">
        <v>0</v>
      </c>
      <c r="K116" s="33">
        <v>0</v>
      </c>
      <c r="L116" s="32">
        <v>0</v>
      </c>
      <c r="M116" s="33">
        <v>1</v>
      </c>
      <c r="N116" s="48">
        <f t="shared" si="35"/>
        <v>0</v>
      </c>
      <c r="O116" s="141">
        <f t="shared" si="35"/>
        <v>0.6</v>
      </c>
      <c r="P116" s="43">
        <f t="shared" si="36"/>
        <v>0</v>
      </c>
      <c r="Q116" s="139">
        <f t="shared" si="36"/>
        <v>0.6</v>
      </c>
    </row>
    <row r="117" spans="1:17" ht="11.25">
      <c r="A117" s="29"/>
      <c r="B117" s="46"/>
      <c r="C117" s="33" t="s">
        <v>65</v>
      </c>
      <c r="D117" s="32">
        <v>0</v>
      </c>
      <c r="E117" s="33">
        <v>0</v>
      </c>
      <c r="F117" s="32">
        <v>0</v>
      </c>
      <c r="G117" s="30">
        <v>0</v>
      </c>
      <c r="H117" s="32">
        <v>0</v>
      </c>
      <c r="I117" s="33">
        <v>0</v>
      </c>
      <c r="J117" s="32">
        <v>0</v>
      </c>
      <c r="K117" s="33">
        <v>0</v>
      </c>
      <c r="L117" s="32">
        <v>0</v>
      </c>
      <c r="M117" s="33">
        <v>0</v>
      </c>
      <c r="N117" s="48">
        <f t="shared" si="35"/>
        <v>0</v>
      </c>
      <c r="O117" s="141">
        <f t="shared" si="35"/>
        <v>0</v>
      </c>
      <c r="P117" s="43">
        <f t="shared" si="36"/>
        <v>0</v>
      </c>
      <c r="Q117" s="139">
        <f t="shared" si="36"/>
        <v>0</v>
      </c>
    </row>
    <row r="118" spans="1:17" s="11" customFormat="1" ht="11.25">
      <c r="A118" s="29"/>
      <c r="B118" s="46"/>
      <c r="C118" s="37" t="s">
        <v>27</v>
      </c>
      <c r="D118" s="36">
        <f aca="true" t="shared" si="37" ref="D118:M118">SUM(D111:D117)</f>
        <v>3</v>
      </c>
      <c r="E118" s="37">
        <f t="shared" si="37"/>
        <v>16</v>
      </c>
      <c r="F118" s="35">
        <f t="shared" si="37"/>
        <v>1</v>
      </c>
      <c r="G118" s="21">
        <f t="shared" si="37"/>
        <v>17</v>
      </c>
      <c r="H118" s="36">
        <f t="shared" si="37"/>
        <v>2</v>
      </c>
      <c r="I118" s="37">
        <f t="shared" si="37"/>
        <v>16</v>
      </c>
      <c r="J118" s="36">
        <f t="shared" si="37"/>
        <v>3</v>
      </c>
      <c r="K118" s="37">
        <f t="shared" si="37"/>
        <v>20</v>
      </c>
      <c r="L118" s="36">
        <f t="shared" si="37"/>
        <v>1</v>
      </c>
      <c r="M118" s="37">
        <f t="shared" si="37"/>
        <v>10</v>
      </c>
      <c r="N118" s="49">
        <f t="shared" si="35"/>
        <v>2</v>
      </c>
      <c r="O118" s="142">
        <f t="shared" si="35"/>
        <v>15.8</v>
      </c>
      <c r="P118" s="49">
        <f t="shared" si="36"/>
        <v>2</v>
      </c>
      <c r="Q118" s="140">
        <f t="shared" si="36"/>
        <v>15.8</v>
      </c>
    </row>
    <row r="119" spans="1:17" ht="11.25">
      <c r="A119" s="29"/>
      <c r="B119" s="46"/>
      <c r="C119" s="33"/>
      <c r="D119" s="32"/>
      <c r="E119" s="33"/>
      <c r="F119" s="32"/>
      <c r="G119" s="30"/>
      <c r="H119" s="32"/>
      <c r="I119" s="33"/>
      <c r="J119" s="32"/>
      <c r="K119" s="33"/>
      <c r="L119" s="32"/>
      <c r="M119" s="33"/>
      <c r="N119" s="32"/>
      <c r="O119" s="30"/>
      <c r="P119" s="143"/>
      <c r="Q119" s="138"/>
    </row>
    <row r="120" spans="1:17" ht="9.75" customHeight="1">
      <c r="A120" s="29" t="s">
        <v>17</v>
      </c>
      <c r="B120" s="46">
        <v>1975</v>
      </c>
      <c r="C120" s="33" t="s">
        <v>6</v>
      </c>
      <c r="D120" s="32">
        <v>1</v>
      </c>
      <c r="E120" s="33">
        <v>0</v>
      </c>
      <c r="F120" s="32">
        <v>2</v>
      </c>
      <c r="G120" s="30">
        <v>3</v>
      </c>
      <c r="H120" s="32">
        <v>1</v>
      </c>
      <c r="I120" s="33">
        <v>2</v>
      </c>
      <c r="J120" s="32">
        <v>1</v>
      </c>
      <c r="K120" s="33">
        <v>5</v>
      </c>
      <c r="L120" s="32">
        <v>2</v>
      </c>
      <c r="M120" s="33">
        <v>2</v>
      </c>
      <c r="N120" s="48">
        <f aca="true" t="shared" si="38" ref="N120:O127">AVERAGE(J120,H120,F120,D120,L120)</f>
        <v>1.4</v>
      </c>
      <c r="O120" s="141">
        <f t="shared" si="38"/>
        <v>2.4</v>
      </c>
      <c r="P120" s="43">
        <f aca="true" t="shared" si="39" ref="P120:Q127">(D120+F120+H120+J120+L120)/5</f>
        <v>1.4</v>
      </c>
      <c r="Q120" s="139">
        <f t="shared" si="39"/>
        <v>2.4</v>
      </c>
    </row>
    <row r="121" spans="1:17" ht="11.25">
      <c r="A121" s="29"/>
      <c r="B121" s="46"/>
      <c r="C121" s="33" t="s">
        <v>7</v>
      </c>
      <c r="D121" s="32">
        <v>0</v>
      </c>
      <c r="E121" s="33">
        <v>0</v>
      </c>
      <c r="F121" s="32">
        <v>0</v>
      </c>
      <c r="G121" s="30">
        <v>0</v>
      </c>
      <c r="H121" s="32">
        <v>0</v>
      </c>
      <c r="I121" s="33">
        <v>0</v>
      </c>
      <c r="J121" s="32">
        <v>0</v>
      </c>
      <c r="K121" s="33">
        <v>0</v>
      </c>
      <c r="L121" s="32">
        <v>0</v>
      </c>
      <c r="M121" s="33">
        <v>0</v>
      </c>
      <c r="N121" s="48">
        <f t="shared" si="38"/>
        <v>0</v>
      </c>
      <c r="O121" s="141">
        <f t="shared" si="38"/>
        <v>0</v>
      </c>
      <c r="P121" s="43">
        <f t="shared" si="39"/>
        <v>0</v>
      </c>
      <c r="Q121" s="139">
        <f t="shared" si="39"/>
        <v>0</v>
      </c>
    </row>
    <row r="122" spans="1:17" ht="11.25">
      <c r="A122" s="29"/>
      <c r="B122" s="46"/>
      <c r="C122" s="33" t="s">
        <v>8</v>
      </c>
      <c r="D122" s="32">
        <v>0</v>
      </c>
      <c r="E122" s="33">
        <v>0</v>
      </c>
      <c r="F122" s="32">
        <v>0</v>
      </c>
      <c r="G122" s="30">
        <v>0</v>
      </c>
      <c r="H122" s="32">
        <v>0</v>
      </c>
      <c r="I122" s="33">
        <v>0</v>
      </c>
      <c r="J122" s="32">
        <v>0</v>
      </c>
      <c r="K122" s="33">
        <v>0</v>
      </c>
      <c r="L122" s="32">
        <v>0</v>
      </c>
      <c r="M122" s="33">
        <v>0</v>
      </c>
      <c r="N122" s="48">
        <f t="shared" si="38"/>
        <v>0</v>
      </c>
      <c r="O122" s="141">
        <f t="shared" si="38"/>
        <v>0</v>
      </c>
      <c r="P122" s="43">
        <f t="shared" si="39"/>
        <v>0</v>
      </c>
      <c r="Q122" s="139">
        <f t="shared" si="39"/>
        <v>0</v>
      </c>
    </row>
    <row r="123" spans="1:17" ht="11.25">
      <c r="A123" s="29"/>
      <c r="B123" s="46"/>
      <c r="C123" s="33" t="s">
        <v>9</v>
      </c>
      <c r="D123" s="32">
        <v>0</v>
      </c>
      <c r="E123" s="33">
        <v>0</v>
      </c>
      <c r="F123" s="32">
        <v>0</v>
      </c>
      <c r="G123" s="30">
        <v>0</v>
      </c>
      <c r="H123" s="32">
        <v>0</v>
      </c>
      <c r="I123" s="33">
        <v>0</v>
      </c>
      <c r="J123" s="32">
        <v>0</v>
      </c>
      <c r="K123" s="33">
        <v>0</v>
      </c>
      <c r="L123" s="32">
        <v>0</v>
      </c>
      <c r="M123" s="33">
        <v>0</v>
      </c>
      <c r="N123" s="48">
        <f t="shared" si="38"/>
        <v>0</v>
      </c>
      <c r="O123" s="141">
        <f t="shared" si="38"/>
        <v>0</v>
      </c>
      <c r="P123" s="43">
        <f t="shared" si="39"/>
        <v>0</v>
      </c>
      <c r="Q123" s="139">
        <f t="shared" si="39"/>
        <v>0</v>
      </c>
    </row>
    <row r="124" spans="1:17" ht="11.25">
      <c r="A124" s="29"/>
      <c r="B124" s="46"/>
      <c r="C124" s="33" t="s">
        <v>10</v>
      </c>
      <c r="D124" s="32">
        <v>0</v>
      </c>
      <c r="E124" s="33">
        <v>0</v>
      </c>
      <c r="F124" s="32">
        <v>0</v>
      </c>
      <c r="G124" s="30">
        <v>0</v>
      </c>
      <c r="H124" s="32">
        <v>0</v>
      </c>
      <c r="I124" s="33">
        <v>0</v>
      </c>
      <c r="J124" s="32">
        <v>0</v>
      </c>
      <c r="K124" s="33">
        <v>0</v>
      </c>
      <c r="L124" s="32">
        <v>0</v>
      </c>
      <c r="M124" s="33">
        <v>0</v>
      </c>
      <c r="N124" s="48">
        <f t="shared" si="38"/>
        <v>0</v>
      </c>
      <c r="O124" s="141">
        <f t="shared" si="38"/>
        <v>0</v>
      </c>
      <c r="P124" s="43">
        <f t="shared" si="39"/>
        <v>0</v>
      </c>
      <c r="Q124" s="139">
        <f t="shared" si="39"/>
        <v>0</v>
      </c>
    </row>
    <row r="125" spans="1:17" ht="11.25">
      <c r="A125" s="29"/>
      <c r="B125" s="46"/>
      <c r="C125" s="33" t="s">
        <v>11</v>
      </c>
      <c r="D125" s="32">
        <v>0</v>
      </c>
      <c r="E125" s="33">
        <v>0</v>
      </c>
      <c r="F125" s="32">
        <v>0</v>
      </c>
      <c r="G125" s="30">
        <v>0</v>
      </c>
      <c r="H125" s="32">
        <v>0</v>
      </c>
      <c r="I125" s="33">
        <v>0</v>
      </c>
      <c r="J125" s="32">
        <v>0</v>
      </c>
      <c r="K125" s="33">
        <v>0</v>
      </c>
      <c r="L125" s="32">
        <v>0</v>
      </c>
      <c r="M125" s="33">
        <v>0</v>
      </c>
      <c r="N125" s="48">
        <f t="shared" si="38"/>
        <v>0</v>
      </c>
      <c r="O125" s="141">
        <f t="shared" si="38"/>
        <v>0</v>
      </c>
      <c r="P125" s="43">
        <f t="shared" si="39"/>
        <v>0</v>
      </c>
      <c r="Q125" s="139">
        <f t="shared" si="39"/>
        <v>0</v>
      </c>
    </row>
    <row r="126" spans="1:17" ht="11.25">
      <c r="A126" s="29"/>
      <c r="B126" s="46"/>
      <c r="C126" s="33" t="s">
        <v>65</v>
      </c>
      <c r="D126" s="32">
        <v>0</v>
      </c>
      <c r="E126" s="33">
        <v>0</v>
      </c>
      <c r="F126" s="32">
        <v>0</v>
      </c>
      <c r="G126" s="30">
        <v>0</v>
      </c>
      <c r="H126" s="32">
        <v>0</v>
      </c>
      <c r="I126" s="33">
        <v>0</v>
      </c>
      <c r="J126" s="32">
        <v>0</v>
      </c>
      <c r="K126" s="33">
        <v>0</v>
      </c>
      <c r="L126" s="32">
        <v>0</v>
      </c>
      <c r="M126" s="33">
        <v>0</v>
      </c>
      <c r="N126" s="48">
        <f t="shared" si="38"/>
        <v>0</v>
      </c>
      <c r="O126" s="141">
        <f t="shared" si="38"/>
        <v>0</v>
      </c>
      <c r="P126" s="43">
        <f t="shared" si="39"/>
        <v>0</v>
      </c>
      <c r="Q126" s="139">
        <f t="shared" si="39"/>
        <v>0</v>
      </c>
    </row>
    <row r="127" spans="1:17" s="11" customFormat="1" ht="11.25">
      <c r="A127" s="29"/>
      <c r="B127" s="46"/>
      <c r="C127" s="37" t="s">
        <v>27</v>
      </c>
      <c r="D127" s="36">
        <f aca="true" t="shared" si="40" ref="D127:M127">SUM(D120:D126)</f>
        <v>1</v>
      </c>
      <c r="E127" s="37">
        <f t="shared" si="40"/>
        <v>0</v>
      </c>
      <c r="F127" s="35">
        <f t="shared" si="40"/>
        <v>2</v>
      </c>
      <c r="G127" s="21">
        <f t="shared" si="40"/>
        <v>3</v>
      </c>
      <c r="H127" s="36">
        <f t="shared" si="40"/>
        <v>1</v>
      </c>
      <c r="I127" s="37">
        <f t="shared" si="40"/>
        <v>2</v>
      </c>
      <c r="J127" s="36">
        <f t="shared" si="40"/>
        <v>1</v>
      </c>
      <c r="K127" s="37">
        <f t="shared" si="40"/>
        <v>5</v>
      </c>
      <c r="L127" s="36">
        <f t="shared" si="40"/>
        <v>2</v>
      </c>
      <c r="M127" s="37">
        <f t="shared" si="40"/>
        <v>2</v>
      </c>
      <c r="N127" s="49">
        <f t="shared" si="38"/>
        <v>1.4</v>
      </c>
      <c r="O127" s="142">
        <f t="shared" si="38"/>
        <v>2.4</v>
      </c>
      <c r="P127" s="49">
        <f t="shared" si="39"/>
        <v>1.4</v>
      </c>
      <c r="Q127" s="140">
        <f t="shared" si="39"/>
        <v>2.4</v>
      </c>
    </row>
    <row r="128" spans="1:17" s="11" customFormat="1" ht="11.25">
      <c r="A128" s="29"/>
      <c r="B128" s="46"/>
      <c r="C128" s="37"/>
      <c r="D128" s="36"/>
      <c r="E128" s="37"/>
      <c r="F128" s="36"/>
      <c r="G128" s="21"/>
      <c r="H128" s="36"/>
      <c r="I128" s="37"/>
      <c r="J128" s="36"/>
      <c r="K128" s="37"/>
      <c r="L128" s="36"/>
      <c r="M128" s="37"/>
      <c r="N128" s="49"/>
      <c r="O128" s="142"/>
      <c r="P128" s="144"/>
      <c r="Q128" s="136"/>
    </row>
    <row r="129" spans="1:17" ht="11.25">
      <c r="A129" s="29" t="s">
        <v>18</v>
      </c>
      <c r="B129" s="46">
        <v>1987</v>
      </c>
      <c r="C129" s="33" t="s">
        <v>6</v>
      </c>
      <c r="D129" s="32">
        <v>2</v>
      </c>
      <c r="E129" s="33">
        <v>0</v>
      </c>
      <c r="F129" s="32">
        <v>0</v>
      </c>
      <c r="G129" s="30">
        <v>2</v>
      </c>
      <c r="H129" s="32">
        <v>1</v>
      </c>
      <c r="I129" s="33">
        <v>2</v>
      </c>
      <c r="J129" s="32">
        <v>3</v>
      </c>
      <c r="K129" s="33">
        <v>0</v>
      </c>
      <c r="L129" s="32">
        <v>5</v>
      </c>
      <c r="M129" s="33">
        <v>3</v>
      </c>
      <c r="N129" s="48">
        <f aca="true" t="shared" si="41" ref="N129:O136">AVERAGE(J129,H129,F129,D129,L129)</f>
        <v>2.2</v>
      </c>
      <c r="O129" s="141">
        <f t="shared" si="41"/>
        <v>1.4</v>
      </c>
      <c r="P129" s="43">
        <f aca="true" t="shared" si="42" ref="P129:Q136">(D129+F129+H129+J129+L129)/5</f>
        <v>2.2</v>
      </c>
      <c r="Q129" s="139">
        <f t="shared" si="42"/>
        <v>1.4</v>
      </c>
    </row>
    <row r="130" spans="1:17" ht="11.25">
      <c r="A130" s="29"/>
      <c r="B130" s="46"/>
      <c r="C130" s="33" t="s">
        <v>7</v>
      </c>
      <c r="D130" s="32">
        <v>0</v>
      </c>
      <c r="E130" s="33">
        <v>2</v>
      </c>
      <c r="F130" s="32">
        <v>0</v>
      </c>
      <c r="G130" s="30">
        <v>0</v>
      </c>
      <c r="H130" s="32">
        <v>0</v>
      </c>
      <c r="I130" s="33">
        <v>1</v>
      </c>
      <c r="J130" s="32">
        <v>0</v>
      </c>
      <c r="K130" s="33">
        <v>2</v>
      </c>
      <c r="L130" s="32">
        <v>0</v>
      </c>
      <c r="M130" s="33">
        <v>0</v>
      </c>
      <c r="N130" s="48">
        <f t="shared" si="41"/>
        <v>0</v>
      </c>
      <c r="O130" s="141">
        <f t="shared" si="41"/>
        <v>1</v>
      </c>
      <c r="P130" s="43">
        <f t="shared" si="42"/>
        <v>0</v>
      </c>
      <c r="Q130" s="139">
        <f t="shared" si="42"/>
        <v>1</v>
      </c>
    </row>
    <row r="131" spans="1:17" ht="11.25">
      <c r="A131" s="29"/>
      <c r="B131" s="46"/>
      <c r="C131" s="33" t="s">
        <v>8</v>
      </c>
      <c r="D131" s="32">
        <v>0</v>
      </c>
      <c r="E131" s="33">
        <v>0</v>
      </c>
      <c r="F131" s="32">
        <v>0</v>
      </c>
      <c r="G131" s="30">
        <v>0</v>
      </c>
      <c r="H131" s="32">
        <v>0</v>
      </c>
      <c r="I131" s="33">
        <v>0</v>
      </c>
      <c r="J131" s="32">
        <v>0</v>
      </c>
      <c r="K131" s="33">
        <v>0</v>
      </c>
      <c r="L131" s="32">
        <v>0</v>
      </c>
      <c r="M131" s="33">
        <v>0</v>
      </c>
      <c r="N131" s="48">
        <f t="shared" si="41"/>
        <v>0</v>
      </c>
      <c r="O131" s="141">
        <f t="shared" si="41"/>
        <v>0</v>
      </c>
      <c r="P131" s="43">
        <f t="shared" si="42"/>
        <v>0</v>
      </c>
      <c r="Q131" s="139">
        <f t="shared" si="42"/>
        <v>0</v>
      </c>
    </row>
    <row r="132" spans="1:17" ht="11.25">
      <c r="A132" s="29"/>
      <c r="B132" s="46"/>
      <c r="C132" s="33" t="s">
        <v>9</v>
      </c>
      <c r="D132" s="32">
        <v>0</v>
      </c>
      <c r="E132" s="33">
        <v>0</v>
      </c>
      <c r="F132" s="32">
        <v>0</v>
      </c>
      <c r="G132" s="30">
        <v>0</v>
      </c>
      <c r="H132" s="32">
        <v>0</v>
      </c>
      <c r="I132" s="33">
        <v>0</v>
      </c>
      <c r="J132" s="32">
        <v>0</v>
      </c>
      <c r="K132" s="33">
        <v>0</v>
      </c>
      <c r="L132" s="32">
        <v>0</v>
      </c>
      <c r="M132" s="33">
        <v>0</v>
      </c>
      <c r="N132" s="48">
        <f t="shared" si="41"/>
        <v>0</v>
      </c>
      <c r="O132" s="141">
        <f t="shared" si="41"/>
        <v>0</v>
      </c>
      <c r="P132" s="43">
        <f t="shared" si="42"/>
        <v>0</v>
      </c>
      <c r="Q132" s="139">
        <f t="shared" si="42"/>
        <v>0</v>
      </c>
    </row>
    <row r="133" spans="1:17" ht="11.25">
      <c r="A133" s="29"/>
      <c r="B133" s="46"/>
      <c r="C133" s="33" t="s">
        <v>10</v>
      </c>
      <c r="D133" s="32">
        <v>0</v>
      </c>
      <c r="E133" s="33">
        <v>0</v>
      </c>
      <c r="F133" s="32">
        <v>0</v>
      </c>
      <c r="G133" s="30">
        <v>0</v>
      </c>
      <c r="H133" s="32">
        <v>0</v>
      </c>
      <c r="I133" s="33">
        <v>0</v>
      </c>
      <c r="J133" s="32">
        <v>0</v>
      </c>
      <c r="K133" s="33">
        <v>0</v>
      </c>
      <c r="L133" s="32">
        <v>0</v>
      </c>
      <c r="M133" s="33">
        <v>0</v>
      </c>
      <c r="N133" s="48">
        <f t="shared" si="41"/>
        <v>0</v>
      </c>
      <c r="O133" s="141">
        <f t="shared" si="41"/>
        <v>0</v>
      </c>
      <c r="P133" s="43">
        <f t="shared" si="42"/>
        <v>0</v>
      </c>
      <c r="Q133" s="139">
        <f t="shared" si="42"/>
        <v>0</v>
      </c>
    </row>
    <row r="134" spans="1:17" ht="11.25">
      <c r="A134" s="29"/>
      <c r="B134" s="46"/>
      <c r="C134" s="33" t="s">
        <v>11</v>
      </c>
      <c r="D134" s="32">
        <v>0</v>
      </c>
      <c r="E134" s="33">
        <v>0</v>
      </c>
      <c r="F134" s="32">
        <v>0</v>
      </c>
      <c r="G134" s="30">
        <v>0</v>
      </c>
      <c r="H134" s="32">
        <v>0</v>
      </c>
      <c r="I134" s="33">
        <v>0</v>
      </c>
      <c r="J134" s="32">
        <v>0</v>
      </c>
      <c r="K134" s="33">
        <v>0</v>
      </c>
      <c r="L134" s="32">
        <v>0</v>
      </c>
      <c r="M134" s="33">
        <v>0</v>
      </c>
      <c r="N134" s="48">
        <f t="shared" si="41"/>
        <v>0</v>
      </c>
      <c r="O134" s="141">
        <f t="shared" si="41"/>
        <v>0</v>
      </c>
      <c r="P134" s="43">
        <f t="shared" si="42"/>
        <v>0</v>
      </c>
      <c r="Q134" s="139">
        <f t="shared" si="42"/>
        <v>0</v>
      </c>
    </row>
    <row r="135" spans="1:17" ht="11.25">
      <c r="A135" s="29"/>
      <c r="B135" s="46"/>
      <c r="C135" s="33" t="s">
        <v>65</v>
      </c>
      <c r="D135" s="32">
        <v>0</v>
      </c>
      <c r="E135" s="33">
        <v>0</v>
      </c>
      <c r="F135" s="32">
        <v>0</v>
      </c>
      <c r="G135" s="30">
        <v>0</v>
      </c>
      <c r="H135" s="32">
        <v>0</v>
      </c>
      <c r="I135" s="33">
        <v>0</v>
      </c>
      <c r="J135" s="32">
        <v>0</v>
      </c>
      <c r="K135" s="33">
        <v>0</v>
      </c>
      <c r="L135" s="32">
        <v>0</v>
      </c>
      <c r="M135" s="33">
        <v>0</v>
      </c>
      <c r="N135" s="48">
        <f t="shared" si="41"/>
        <v>0</v>
      </c>
      <c r="O135" s="141">
        <f t="shared" si="41"/>
        <v>0</v>
      </c>
      <c r="P135" s="43">
        <f t="shared" si="42"/>
        <v>0</v>
      </c>
      <c r="Q135" s="139">
        <f t="shared" si="42"/>
        <v>0</v>
      </c>
    </row>
    <row r="136" spans="1:17" s="11" customFormat="1" ht="11.25">
      <c r="A136" s="19"/>
      <c r="B136" s="46"/>
      <c r="C136" s="37" t="s">
        <v>27</v>
      </c>
      <c r="D136" s="36">
        <f aca="true" t="shared" si="43" ref="D136:M136">SUM(D129:D135)</f>
        <v>2</v>
      </c>
      <c r="E136" s="37">
        <f t="shared" si="43"/>
        <v>2</v>
      </c>
      <c r="F136" s="35">
        <f t="shared" si="43"/>
        <v>0</v>
      </c>
      <c r="G136" s="21">
        <f t="shared" si="43"/>
        <v>2</v>
      </c>
      <c r="H136" s="36">
        <f t="shared" si="43"/>
        <v>1</v>
      </c>
      <c r="I136" s="37">
        <f t="shared" si="43"/>
        <v>3</v>
      </c>
      <c r="J136" s="36">
        <f t="shared" si="43"/>
        <v>3</v>
      </c>
      <c r="K136" s="37">
        <f t="shared" si="43"/>
        <v>2</v>
      </c>
      <c r="L136" s="36">
        <f t="shared" si="43"/>
        <v>5</v>
      </c>
      <c r="M136" s="37">
        <f t="shared" si="43"/>
        <v>3</v>
      </c>
      <c r="N136" s="49">
        <f t="shared" si="41"/>
        <v>2.2</v>
      </c>
      <c r="O136" s="142">
        <f t="shared" si="41"/>
        <v>2.4</v>
      </c>
      <c r="P136" s="49">
        <f t="shared" si="42"/>
        <v>2.2</v>
      </c>
      <c r="Q136" s="140">
        <f t="shared" si="42"/>
        <v>2.4</v>
      </c>
    </row>
    <row r="137" spans="1:17" ht="11.25">
      <c r="A137" s="19"/>
      <c r="B137" s="46"/>
      <c r="C137" s="33"/>
      <c r="D137" s="32"/>
      <c r="E137" s="33"/>
      <c r="F137" s="32"/>
      <c r="G137" s="30"/>
      <c r="H137" s="32"/>
      <c r="I137" s="33"/>
      <c r="J137" s="32"/>
      <c r="K137" s="33"/>
      <c r="L137" s="32"/>
      <c r="M137" s="33"/>
      <c r="N137" s="32"/>
      <c r="O137" s="30"/>
      <c r="P137" s="143"/>
      <c r="Q137" s="138"/>
    </row>
    <row r="138" spans="1:17" ht="11.25">
      <c r="A138" s="29" t="s">
        <v>19</v>
      </c>
      <c r="B138" s="46">
        <v>1985</v>
      </c>
      <c r="C138" s="33" t="s">
        <v>6</v>
      </c>
      <c r="D138" s="32">
        <v>0</v>
      </c>
      <c r="E138" s="33">
        <v>2</v>
      </c>
      <c r="F138" s="32">
        <v>0</v>
      </c>
      <c r="G138" s="30">
        <v>4</v>
      </c>
      <c r="H138" s="32">
        <v>3</v>
      </c>
      <c r="I138" s="33">
        <v>0</v>
      </c>
      <c r="J138" s="32">
        <v>1</v>
      </c>
      <c r="K138" s="33">
        <v>7</v>
      </c>
      <c r="L138" s="32">
        <v>0</v>
      </c>
      <c r="M138" s="33">
        <v>4</v>
      </c>
      <c r="N138" s="48">
        <f aca="true" t="shared" si="44" ref="N138:O153">AVERAGE(J138,H138,F138,D138,L138)</f>
        <v>0.8</v>
      </c>
      <c r="O138" s="141">
        <f t="shared" si="44"/>
        <v>3.4</v>
      </c>
      <c r="P138" s="43">
        <f aca="true" t="shared" si="45" ref="P138:Q153">(D138+F138+H138+J138+L138)/5</f>
        <v>0.8</v>
      </c>
      <c r="Q138" s="139">
        <f t="shared" si="45"/>
        <v>3.4</v>
      </c>
    </row>
    <row r="139" spans="1:17" ht="11.25">
      <c r="A139" s="29"/>
      <c r="B139" s="46"/>
      <c r="C139" s="33" t="s">
        <v>7</v>
      </c>
      <c r="D139" s="32">
        <v>0</v>
      </c>
      <c r="E139" s="33">
        <v>0</v>
      </c>
      <c r="F139" s="32">
        <v>0</v>
      </c>
      <c r="G139" s="30">
        <v>0</v>
      </c>
      <c r="H139" s="32">
        <v>0</v>
      </c>
      <c r="I139" s="33">
        <v>0</v>
      </c>
      <c r="J139" s="32">
        <v>0</v>
      </c>
      <c r="K139" s="33">
        <v>0</v>
      </c>
      <c r="L139" s="32">
        <v>0</v>
      </c>
      <c r="M139" s="33">
        <v>0</v>
      </c>
      <c r="N139" s="48">
        <f t="shared" si="44"/>
        <v>0</v>
      </c>
      <c r="O139" s="141">
        <f t="shared" si="44"/>
        <v>0</v>
      </c>
      <c r="P139" s="43">
        <f t="shared" si="45"/>
        <v>0</v>
      </c>
      <c r="Q139" s="139">
        <f t="shared" si="45"/>
        <v>0</v>
      </c>
    </row>
    <row r="140" spans="1:17" ht="11.25">
      <c r="A140" s="29"/>
      <c r="B140" s="46"/>
      <c r="C140" s="33" t="s">
        <v>8</v>
      </c>
      <c r="D140" s="32">
        <v>0</v>
      </c>
      <c r="E140" s="33">
        <v>0</v>
      </c>
      <c r="F140" s="32">
        <v>0</v>
      </c>
      <c r="G140" s="30">
        <v>0</v>
      </c>
      <c r="H140" s="32">
        <v>0</v>
      </c>
      <c r="I140" s="33">
        <v>0</v>
      </c>
      <c r="J140" s="32">
        <v>0</v>
      </c>
      <c r="K140" s="33">
        <v>0</v>
      </c>
      <c r="L140" s="32">
        <v>0</v>
      </c>
      <c r="M140" s="33">
        <v>0</v>
      </c>
      <c r="N140" s="48">
        <f t="shared" si="44"/>
        <v>0</v>
      </c>
      <c r="O140" s="141">
        <f t="shared" si="44"/>
        <v>0</v>
      </c>
      <c r="P140" s="43">
        <f t="shared" si="45"/>
        <v>0</v>
      </c>
      <c r="Q140" s="139">
        <f t="shared" si="45"/>
        <v>0</v>
      </c>
    </row>
    <row r="141" spans="1:17" ht="11.25">
      <c r="A141" s="29"/>
      <c r="B141" s="46"/>
      <c r="C141" s="33" t="s">
        <v>9</v>
      </c>
      <c r="D141" s="32">
        <v>0</v>
      </c>
      <c r="E141" s="33">
        <v>0</v>
      </c>
      <c r="F141" s="32">
        <v>0</v>
      </c>
      <c r="G141" s="30">
        <v>0</v>
      </c>
      <c r="H141" s="32">
        <v>0</v>
      </c>
      <c r="I141" s="33">
        <v>0</v>
      </c>
      <c r="J141" s="32">
        <v>0</v>
      </c>
      <c r="K141" s="33">
        <v>0</v>
      </c>
      <c r="L141" s="32">
        <v>0</v>
      </c>
      <c r="M141" s="33">
        <v>0</v>
      </c>
      <c r="N141" s="48">
        <f t="shared" si="44"/>
        <v>0</v>
      </c>
      <c r="O141" s="141">
        <f t="shared" si="44"/>
        <v>0</v>
      </c>
      <c r="P141" s="43">
        <f t="shared" si="45"/>
        <v>0</v>
      </c>
      <c r="Q141" s="139">
        <f t="shared" si="45"/>
        <v>0</v>
      </c>
    </row>
    <row r="142" spans="1:17" ht="11.25">
      <c r="A142" s="29"/>
      <c r="B142" s="46"/>
      <c r="C142" s="33" t="s">
        <v>10</v>
      </c>
      <c r="D142" s="32">
        <v>0</v>
      </c>
      <c r="E142" s="33">
        <v>0</v>
      </c>
      <c r="F142" s="32">
        <v>0</v>
      </c>
      <c r="G142" s="30">
        <v>0</v>
      </c>
      <c r="H142" s="32">
        <v>0</v>
      </c>
      <c r="I142" s="33">
        <v>0</v>
      </c>
      <c r="J142" s="32">
        <v>0</v>
      </c>
      <c r="K142" s="33">
        <v>0</v>
      </c>
      <c r="L142" s="32">
        <v>0</v>
      </c>
      <c r="M142" s="33">
        <v>0</v>
      </c>
      <c r="N142" s="48">
        <f t="shared" si="44"/>
        <v>0</v>
      </c>
      <c r="O142" s="141">
        <f t="shared" si="44"/>
        <v>0</v>
      </c>
      <c r="P142" s="43">
        <f t="shared" si="45"/>
        <v>0</v>
      </c>
      <c r="Q142" s="139">
        <f t="shared" si="45"/>
        <v>0</v>
      </c>
    </row>
    <row r="143" spans="1:17" ht="11.25">
      <c r="A143" s="29"/>
      <c r="B143" s="46"/>
      <c r="C143" s="33" t="s">
        <v>11</v>
      </c>
      <c r="D143" s="32">
        <v>0</v>
      </c>
      <c r="E143" s="33">
        <v>0</v>
      </c>
      <c r="F143" s="32">
        <v>0</v>
      </c>
      <c r="G143" s="30">
        <v>0</v>
      </c>
      <c r="H143" s="32">
        <v>0</v>
      </c>
      <c r="I143" s="33">
        <v>0</v>
      </c>
      <c r="J143" s="32">
        <v>0</v>
      </c>
      <c r="K143" s="33">
        <v>0</v>
      </c>
      <c r="L143" s="32">
        <v>0</v>
      </c>
      <c r="M143" s="33">
        <v>0</v>
      </c>
      <c r="N143" s="48">
        <f t="shared" si="44"/>
        <v>0</v>
      </c>
      <c r="O143" s="141">
        <f t="shared" si="44"/>
        <v>0</v>
      </c>
      <c r="P143" s="43">
        <f t="shared" si="45"/>
        <v>0</v>
      </c>
      <c r="Q143" s="139">
        <f t="shared" si="45"/>
        <v>0</v>
      </c>
    </row>
    <row r="144" spans="1:17" ht="11.25">
      <c r="A144" s="29"/>
      <c r="B144" s="46"/>
      <c r="C144" s="33" t="s">
        <v>65</v>
      </c>
      <c r="D144" s="32">
        <v>0</v>
      </c>
      <c r="E144" s="33">
        <v>0</v>
      </c>
      <c r="F144" s="32">
        <v>0</v>
      </c>
      <c r="G144" s="30">
        <v>0</v>
      </c>
      <c r="H144" s="32">
        <v>0</v>
      </c>
      <c r="I144" s="33">
        <v>0</v>
      </c>
      <c r="J144" s="32">
        <v>0</v>
      </c>
      <c r="K144" s="33">
        <v>0</v>
      </c>
      <c r="L144" s="32">
        <v>0</v>
      </c>
      <c r="M144" s="33">
        <v>0</v>
      </c>
      <c r="N144" s="48">
        <f t="shared" si="44"/>
        <v>0</v>
      </c>
      <c r="O144" s="141">
        <f t="shared" si="44"/>
        <v>0</v>
      </c>
      <c r="P144" s="43">
        <f t="shared" si="45"/>
        <v>0</v>
      </c>
      <c r="Q144" s="139">
        <f t="shared" si="45"/>
        <v>0</v>
      </c>
    </row>
    <row r="145" spans="1:17" s="11" customFormat="1" ht="11.25">
      <c r="A145" s="29"/>
      <c r="B145" s="46"/>
      <c r="C145" s="37" t="s">
        <v>27</v>
      </c>
      <c r="D145" s="36">
        <f aca="true" t="shared" si="46" ref="D145:M145">SUM(D138:D144)</f>
        <v>0</v>
      </c>
      <c r="E145" s="37">
        <f t="shared" si="46"/>
        <v>2</v>
      </c>
      <c r="F145" s="35">
        <f t="shared" si="46"/>
        <v>0</v>
      </c>
      <c r="G145" s="21">
        <f t="shared" si="46"/>
        <v>4</v>
      </c>
      <c r="H145" s="36">
        <f t="shared" si="46"/>
        <v>3</v>
      </c>
      <c r="I145" s="37">
        <f t="shared" si="46"/>
        <v>0</v>
      </c>
      <c r="J145" s="36">
        <f t="shared" si="46"/>
        <v>1</v>
      </c>
      <c r="K145" s="37">
        <f t="shared" si="46"/>
        <v>7</v>
      </c>
      <c r="L145" s="36">
        <f t="shared" si="46"/>
        <v>0</v>
      </c>
      <c r="M145" s="37">
        <f t="shared" si="46"/>
        <v>4</v>
      </c>
      <c r="N145" s="49">
        <f t="shared" si="44"/>
        <v>0.8</v>
      </c>
      <c r="O145" s="142">
        <f t="shared" si="44"/>
        <v>3.4</v>
      </c>
      <c r="P145" s="49">
        <f t="shared" si="45"/>
        <v>0.8</v>
      </c>
      <c r="Q145" s="140">
        <f t="shared" si="45"/>
        <v>3.4</v>
      </c>
    </row>
    <row r="146" spans="1:17" ht="22.5">
      <c r="A146" s="29" t="s">
        <v>30</v>
      </c>
      <c r="B146" s="46">
        <v>1994</v>
      </c>
      <c r="C146" s="33" t="s">
        <v>6</v>
      </c>
      <c r="D146" s="32">
        <v>2</v>
      </c>
      <c r="E146" s="33">
        <v>0</v>
      </c>
      <c r="F146" s="32">
        <v>1</v>
      </c>
      <c r="G146" s="30">
        <v>0</v>
      </c>
      <c r="H146" s="32">
        <v>3</v>
      </c>
      <c r="I146" s="33">
        <v>3</v>
      </c>
      <c r="J146" s="32">
        <v>2</v>
      </c>
      <c r="K146" s="33">
        <v>1</v>
      </c>
      <c r="L146" s="32">
        <v>2</v>
      </c>
      <c r="M146" s="33">
        <v>3</v>
      </c>
      <c r="N146" s="48">
        <f t="shared" si="44"/>
        <v>2</v>
      </c>
      <c r="O146" s="141">
        <f t="shared" si="44"/>
        <v>1.4</v>
      </c>
      <c r="P146" s="43">
        <f t="shared" si="45"/>
        <v>2</v>
      </c>
      <c r="Q146" s="139">
        <f t="shared" si="45"/>
        <v>1.4</v>
      </c>
    </row>
    <row r="147" spans="1:17" ht="11.25">
      <c r="A147" s="29"/>
      <c r="B147" s="46"/>
      <c r="C147" s="33" t="s">
        <v>7</v>
      </c>
      <c r="D147" s="32">
        <v>0</v>
      </c>
      <c r="E147" s="33">
        <v>0</v>
      </c>
      <c r="F147" s="32">
        <v>0</v>
      </c>
      <c r="G147" s="30">
        <v>0</v>
      </c>
      <c r="H147" s="32">
        <v>0</v>
      </c>
      <c r="I147" s="33">
        <v>1</v>
      </c>
      <c r="J147" s="32">
        <v>0</v>
      </c>
      <c r="K147" s="33">
        <v>0</v>
      </c>
      <c r="L147" s="32">
        <v>0</v>
      </c>
      <c r="M147" s="33">
        <v>0</v>
      </c>
      <c r="N147" s="48">
        <f t="shared" si="44"/>
        <v>0</v>
      </c>
      <c r="O147" s="141">
        <f t="shared" si="44"/>
        <v>0.2</v>
      </c>
      <c r="P147" s="43">
        <f t="shared" si="45"/>
        <v>0</v>
      </c>
      <c r="Q147" s="139">
        <f t="shared" si="45"/>
        <v>0.2</v>
      </c>
    </row>
    <row r="148" spans="1:17" ht="11.25">
      <c r="A148" s="29"/>
      <c r="B148" s="46"/>
      <c r="C148" s="33" t="s">
        <v>8</v>
      </c>
      <c r="D148" s="32">
        <v>0</v>
      </c>
      <c r="E148" s="33">
        <v>0</v>
      </c>
      <c r="F148" s="32">
        <v>0</v>
      </c>
      <c r="G148" s="30">
        <v>0</v>
      </c>
      <c r="H148" s="32">
        <v>0</v>
      </c>
      <c r="I148" s="33">
        <v>0</v>
      </c>
      <c r="J148" s="32">
        <v>0</v>
      </c>
      <c r="K148" s="33">
        <v>0</v>
      </c>
      <c r="L148" s="32">
        <v>0</v>
      </c>
      <c r="M148" s="33">
        <v>0</v>
      </c>
      <c r="N148" s="48">
        <f t="shared" si="44"/>
        <v>0</v>
      </c>
      <c r="O148" s="141">
        <f t="shared" si="44"/>
        <v>0</v>
      </c>
      <c r="P148" s="43">
        <f t="shared" si="45"/>
        <v>0</v>
      </c>
      <c r="Q148" s="139">
        <f t="shared" si="45"/>
        <v>0</v>
      </c>
    </row>
    <row r="149" spans="1:17" ht="11.25">
      <c r="A149" s="29"/>
      <c r="B149" s="46"/>
      <c r="C149" s="33" t="s">
        <v>9</v>
      </c>
      <c r="D149" s="32">
        <v>0</v>
      </c>
      <c r="E149" s="33">
        <v>0</v>
      </c>
      <c r="F149" s="32">
        <v>0</v>
      </c>
      <c r="G149" s="30">
        <v>0</v>
      </c>
      <c r="H149" s="32">
        <v>0</v>
      </c>
      <c r="I149" s="33">
        <v>0</v>
      </c>
      <c r="J149" s="32">
        <v>0</v>
      </c>
      <c r="K149" s="33">
        <v>0</v>
      </c>
      <c r="L149" s="32">
        <v>0</v>
      </c>
      <c r="M149" s="33">
        <v>0</v>
      </c>
      <c r="N149" s="48">
        <f t="shared" si="44"/>
        <v>0</v>
      </c>
      <c r="O149" s="141">
        <f t="shared" si="44"/>
        <v>0</v>
      </c>
      <c r="P149" s="43">
        <f t="shared" si="45"/>
        <v>0</v>
      </c>
      <c r="Q149" s="139">
        <f t="shared" si="45"/>
        <v>0</v>
      </c>
    </row>
    <row r="150" spans="1:17" ht="11.25">
      <c r="A150" s="29"/>
      <c r="B150" s="46"/>
      <c r="C150" s="33" t="s">
        <v>10</v>
      </c>
      <c r="D150" s="32">
        <v>0</v>
      </c>
      <c r="E150" s="33">
        <v>0</v>
      </c>
      <c r="F150" s="32">
        <v>0</v>
      </c>
      <c r="G150" s="30">
        <v>0</v>
      </c>
      <c r="H150" s="32">
        <v>0</v>
      </c>
      <c r="I150" s="33">
        <v>0</v>
      </c>
      <c r="J150" s="32">
        <v>0</v>
      </c>
      <c r="K150" s="33">
        <v>0</v>
      </c>
      <c r="L150" s="32">
        <v>0</v>
      </c>
      <c r="M150" s="33">
        <v>0</v>
      </c>
      <c r="N150" s="48">
        <f t="shared" si="44"/>
        <v>0</v>
      </c>
      <c r="O150" s="141">
        <f t="shared" si="44"/>
        <v>0</v>
      </c>
      <c r="P150" s="43">
        <f t="shared" si="45"/>
        <v>0</v>
      </c>
      <c r="Q150" s="139">
        <f t="shared" si="45"/>
        <v>0</v>
      </c>
    </row>
    <row r="151" spans="1:17" ht="11.25">
      <c r="A151" s="29"/>
      <c r="B151" s="46"/>
      <c r="C151" s="33" t="s">
        <v>11</v>
      </c>
      <c r="D151" s="32">
        <v>0</v>
      </c>
      <c r="E151" s="33">
        <v>1</v>
      </c>
      <c r="F151" s="32">
        <v>1</v>
      </c>
      <c r="G151" s="30">
        <v>1</v>
      </c>
      <c r="H151" s="32">
        <v>1</v>
      </c>
      <c r="I151" s="33">
        <v>1</v>
      </c>
      <c r="J151" s="32">
        <v>1</v>
      </c>
      <c r="K151" s="33">
        <v>1</v>
      </c>
      <c r="L151" s="32">
        <v>0</v>
      </c>
      <c r="M151" s="33">
        <v>0</v>
      </c>
      <c r="N151" s="48">
        <f t="shared" si="44"/>
        <v>0.6</v>
      </c>
      <c r="O151" s="141">
        <f t="shared" si="44"/>
        <v>0.8</v>
      </c>
      <c r="P151" s="43">
        <f t="shared" si="45"/>
        <v>0.6</v>
      </c>
      <c r="Q151" s="139">
        <f t="shared" si="45"/>
        <v>0.8</v>
      </c>
    </row>
    <row r="152" spans="1:17" ht="11.25">
      <c r="A152" s="29"/>
      <c r="B152" s="46"/>
      <c r="C152" s="33" t="s">
        <v>65</v>
      </c>
      <c r="D152" s="32">
        <v>0</v>
      </c>
      <c r="E152" s="33">
        <v>0</v>
      </c>
      <c r="F152" s="32">
        <v>0</v>
      </c>
      <c r="G152" s="30">
        <v>0</v>
      </c>
      <c r="H152" s="32">
        <v>0</v>
      </c>
      <c r="I152" s="33">
        <v>0</v>
      </c>
      <c r="J152" s="32">
        <v>0</v>
      </c>
      <c r="K152" s="33">
        <v>0</v>
      </c>
      <c r="L152" s="32">
        <v>0</v>
      </c>
      <c r="M152" s="33">
        <v>0</v>
      </c>
      <c r="N152" s="48">
        <f t="shared" si="44"/>
        <v>0</v>
      </c>
      <c r="O152" s="141">
        <f t="shared" si="44"/>
        <v>0</v>
      </c>
      <c r="P152" s="43">
        <f t="shared" si="45"/>
        <v>0</v>
      </c>
      <c r="Q152" s="139">
        <f t="shared" si="45"/>
        <v>0</v>
      </c>
    </row>
    <row r="153" spans="1:17" s="11" customFormat="1" ht="11.25">
      <c r="A153" s="29"/>
      <c r="B153" s="46"/>
      <c r="C153" s="37" t="s">
        <v>27</v>
      </c>
      <c r="D153" s="36">
        <f aca="true" t="shared" si="47" ref="D153:M153">SUM(D146:D152)</f>
        <v>2</v>
      </c>
      <c r="E153" s="37">
        <f t="shared" si="47"/>
        <v>1</v>
      </c>
      <c r="F153" s="35">
        <f t="shared" si="47"/>
        <v>2</v>
      </c>
      <c r="G153" s="21">
        <f t="shared" si="47"/>
        <v>1</v>
      </c>
      <c r="H153" s="36">
        <f t="shared" si="47"/>
        <v>4</v>
      </c>
      <c r="I153" s="37">
        <f t="shared" si="47"/>
        <v>5</v>
      </c>
      <c r="J153" s="36">
        <f t="shared" si="47"/>
        <v>3</v>
      </c>
      <c r="K153" s="37">
        <f t="shared" si="47"/>
        <v>2</v>
      </c>
      <c r="L153" s="36">
        <f t="shared" si="47"/>
        <v>2</v>
      </c>
      <c r="M153" s="37">
        <f t="shared" si="47"/>
        <v>3</v>
      </c>
      <c r="N153" s="49">
        <f t="shared" si="44"/>
        <v>2.6</v>
      </c>
      <c r="O153" s="142">
        <f t="shared" si="44"/>
        <v>2.4</v>
      </c>
      <c r="P153" s="49">
        <f t="shared" si="45"/>
        <v>2.6</v>
      </c>
      <c r="Q153" s="140">
        <f t="shared" si="45"/>
        <v>2.4</v>
      </c>
    </row>
    <row r="154" spans="1:17" ht="11.25">
      <c r="A154" s="29"/>
      <c r="B154" s="46"/>
      <c r="C154" s="33"/>
      <c r="D154" s="32"/>
      <c r="E154" s="33"/>
      <c r="F154" s="32"/>
      <c r="G154" s="30"/>
      <c r="H154" s="32"/>
      <c r="I154" s="33"/>
      <c r="J154" s="32"/>
      <c r="K154" s="33"/>
      <c r="L154" s="32"/>
      <c r="M154" s="33"/>
      <c r="N154" s="32"/>
      <c r="O154" s="30"/>
      <c r="P154" s="143"/>
      <c r="Q154" s="138"/>
    </row>
    <row r="155" spans="1:17" ht="11.25">
      <c r="A155" s="29" t="s">
        <v>31</v>
      </c>
      <c r="B155" s="46">
        <v>1975</v>
      </c>
      <c r="C155" s="33" t="s">
        <v>6</v>
      </c>
      <c r="D155" s="32">
        <v>2</v>
      </c>
      <c r="E155" s="33">
        <v>3</v>
      </c>
      <c r="F155" s="32">
        <v>3</v>
      </c>
      <c r="G155" s="30">
        <v>10</v>
      </c>
      <c r="H155" s="32">
        <v>1</v>
      </c>
      <c r="I155" s="33">
        <v>3</v>
      </c>
      <c r="J155" s="32">
        <v>1</v>
      </c>
      <c r="K155" s="33">
        <v>3</v>
      </c>
      <c r="L155" s="32">
        <v>1</v>
      </c>
      <c r="M155" s="33">
        <v>6</v>
      </c>
      <c r="N155" s="48">
        <f aca="true" t="shared" si="48" ref="N155:O162">AVERAGE(J155,H155,F155,D155,L155)</f>
        <v>1.6</v>
      </c>
      <c r="O155" s="141">
        <f t="shared" si="48"/>
        <v>5</v>
      </c>
      <c r="P155" s="43">
        <f aca="true" t="shared" si="49" ref="P155:Q162">(D155+F155+H155+J155+L155)/5</f>
        <v>1.6</v>
      </c>
      <c r="Q155" s="139">
        <f t="shared" si="49"/>
        <v>5</v>
      </c>
    </row>
    <row r="156" spans="1:17" ht="11.25">
      <c r="A156" s="29"/>
      <c r="B156" s="46"/>
      <c r="C156" s="33" t="s">
        <v>7</v>
      </c>
      <c r="D156" s="32">
        <v>0</v>
      </c>
      <c r="E156" s="33">
        <v>1</v>
      </c>
      <c r="F156" s="32">
        <v>2</v>
      </c>
      <c r="G156" s="30">
        <v>3</v>
      </c>
      <c r="H156" s="32">
        <v>1</v>
      </c>
      <c r="I156" s="33">
        <v>0</v>
      </c>
      <c r="J156" s="32">
        <v>0</v>
      </c>
      <c r="K156" s="33">
        <v>0</v>
      </c>
      <c r="L156" s="32">
        <v>0</v>
      </c>
      <c r="M156" s="33">
        <v>1</v>
      </c>
      <c r="N156" s="48">
        <f t="shared" si="48"/>
        <v>0.6</v>
      </c>
      <c r="O156" s="141">
        <f t="shared" si="48"/>
        <v>1</v>
      </c>
      <c r="P156" s="43">
        <f t="shared" si="49"/>
        <v>0.6</v>
      </c>
      <c r="Q156" s="139">
        <f t="shared" si="49"/>
        <v>1</v>
      </c>
    </row>
    <row r="157" spans="1:17" ht="11.25">
      <c r="A157" s="29"/>
      <c r="B157" s="46"/>
      <c r="C157" s="33" t="s">
        <v>8</v>
      </c>
      <c r="D157" s="32">
        <v>0</v>
      </c>
      <c r="E157" s="33">
        <v>0</v>
      </c>
      <c r="F157" s="32">
        <v>0</v>
      </c>
      <c r="G157" s="30">
        <v>0</v>
      </c>
      <c r="H157" s="32">
        <v>1</v>
      </c>
      <c r="I157" s="33">
        <v>0</v>
      </c>
      <c r="J157" s="32">
        <v>0</v>
      </c>
      <c r="K157" s="33">
        <v>0</v>
      </c>
      <c r="L157" s="32">
        <v>0</v>
      </c>
      <c r="M157" s="33">
        <v>0</v>
      </c>
      <c r="N157" s="48">
        <f t="shared" si="48"/>
        <v>0.2</v>
      </c>
      <c r="O157" s="141">
        <f t="shared" si="48"/>
        <v>0</v>
      </c>
      <c r="P157" s="43">
        <f t="shared" si="49"/>
        <v>0.2</v>
      </c>
      <c r="Q157" s="139">
        <f t="shared" si="49"/>
        <v>0</v>
      </c>
    </row>
    <row r="158" spans="1:17" ht="11.25">
      <c r="A158" s="29"/>
      <c r="B158" s="46"/>
      <c r="C158" s="33" t="s">
        <v>9</v>
      </c>
      <c r="D158" s="32">
        <v>0</v>
      </c>
      <c r="E158" s="33">
        <v>0</v>
      </c>
      <c r="F158" s="32">
        <v>0</v>
      </c>
      <c r="G158" s="30">
        <v>0</v>
      </c>
      <c r="H158" s="32">
        <v>0</v>
      </c>
      <c r="I158" s="33">
        <v>0</v>
      </c>
      <c r="J158" s="32">
        <v>0</v>
      </c>
      <c r="K158" s="33">
        <v>1</v>
      </c>
      <c r="L158" s="32">
        <v>0</v>
      </c>
      <c r="M158" s="33">
        <v>0</v>
      </c>
      <c r="N158" s="48">
        <f t="shared" si="48"/>
        <v>0</v>
      </c>
      <c r="O158" s="141">
        <f t="shared" si="48"/>
        <v>0.2</v>
      </c>
      <c r="P158" s="43">
        <f t="shared" si="49"/>
        <v>0</v>
      </c>
      <c r="Q158" s="139">
        <f t="shared" si="49"/>
        <v>0.2</v>
      </c>
    </row>
    <row r="159" spans="1:17" ht="11.25">
      <c r="A159" s="29"/>
      <c r="B159" s="46"/>
      <c r="C159" s="33" t="s">
        <v>10</v>
      </c>
      <c r="D159" s="32">
        <v>0</v>
      </c>
      <c r="E159" s="33">
        <v>0</v>
      </c>
      <c r="F159" s="32">
        <v>0</v>
      </c>
      <c r="G159" s="30">
        <v>1</v>
      </c>
      <c r="H159" s="32">
        <v>0</v>
      </c>
      <c r="I159" s="33">
        <v>0</v>
      </c>
      <c r="J159" s="32">
        <v>0</v>
      </c>
      <c r="K159" s="33">
        <v>0</v>
      </c>
      <c r="L159" s="32">
        <v>0</v>
      </c>
      <c r="M159" s="33">
        <v>0</v>
      </c>
      <c r="N159" s="48">
        <f t="shared" si="48"/>
        <v>0</v>
      </c>
      <c r="O159" s="141">
        <f t="shared" si="48"/>
        <v>0.2</v>
      </c>
      <c r="P159" s="43">
        <f t="shared" si="49"/>
        <v>0</v>
      </c>
      <c r="Q159" s="139">
        <f t="shared" si="49"/>
        <v>0.2</v>
      </c>
    </row>
    <row r="160" spans="1:17" ht="11.25">
      <c r="A160" s="29"/>
      <c r="B160" s="46"/>
      <c r="C160" s="33" t="s">
        <v>11</v>
      </c>
      <c r="D160" s="32">
        <v>0</v>
      </c>
      <c r="E160" s="33">
        <v>1</v>
      </c>
      <c r="F160" s="32">
        <v>0</v>
      </c>
      <c r="G160" s="30">
        <v>2</v>
      </c>
      <c r="H160" s="32">
        <v>1</v>
      </c>
      <c r="I160" s="33">
        <v>0</v>
      </c>
      <c r="J160" s="32">
        <v>0</v>
      </c>
      <c r="K160" s="33">
        <v>0</v>
      </c>
      <c r="L160" s="32">
        <v>0</v>
      </c>
      <c r="M160" s="33">
        <v>0</v>
      </c>
      <c r="N160" s="48">
        <f t="shared" si="48"/>
        <v>0.2</v>
      </c>
      <c r="O160" s="141">
        <f t="shared" si="48"/>
        <v>0.6</v>
      </c>
      <c r="P160" s="43">
        <f t="shared" si="49"/>
        <v>0.2</v>
      </c>
      <c r="Q160" s="139">
        <f t="shared" si="49"/>
        <v>0.6</v>
      </c>
    </row>
    <row r="161" spans="1:17" ht="11.25">
      <c r="A161" s="29"/>
      <c r="B161" s="46"/>
      <c r="C161" s="33" t="s">
        <v>65</v>
      </c>
      <c r="D161" s="32">
        <v>0</v>
      </c>
      <c r="E161" s="33">
        <v>0</v>
      </c>
      <c r="F161" s="32">
        <v>0</v>
      </c>
      <c r="G161" s="30">
        <v>0</v>
      </c>
      <c r="H161" s="32">
        <v>0</v>
      </c>
      <c r="I161" s="33">
        <v>0</v>
      </c>
      <c r="J161" s="32">
        <v>0</v>
      </c>
      <c r="K161" s="33">
        <v>0</v>
      </c>
      <c r="L161" s="32">
        <v>0</v>
      </c>
      <c r="M161" s="33">
        <v>0</v>
      </c>
      <c r="N161" s="48">
        <f t="shared" si="48"/>
        <v>0</v>
      </c>
      <c r="O161" s="141">
        <f t="shared" si="48"/>
        <v>0</v>
      </c>
      <c r="P161" s="43">
        <f t="shared" si="49"/>
        <v>0</v>
      </c>
      <c r="Q161" s="139">
        <f t="shared" si="49"/>
        <v>0</v>
      </c>
    </row>
    <row r="162" spans="1:17" s="11" customFormat="1" ht="11.25">
      <c r="A162" s="29"/>
      <c r="B162" s="46"/>
      <c r="C162" s="37" t="s">
        <v>27</v>
      </c>
      <c r="D162" s="36">
        <f aca="true" t="shared" si="50" ref="D162:M162">SUM(D155:D161)</f>
        <v>2</v>
      </c>
      <c r="E162" s="37">
        <f t="shared" si="50"/>
        <v>5</v>
      </c>
      <c r="F162" s="35">
        <f t="shared" si="50"/>
        <v>5</v>
      </c>
      <c r="G162" s="21">
        <f t="shared" si="50"/>
        <v>16</v>
      </c>
      <c r="H162" s="36">
        <f t="shared" si="50"/>
        <v>4</v>
      </c>
      <c r="I162" s="37">
        <f t="shared" si="50"/>
        <v>3</v>
      </c>
      <c r="J162" s="36">
        <f t="shared" si="50"/>
        <v>1</v>
      </c>
      <c r="K162" s="37">
        <f t="shared" si="50"/>
        <v>4</v>
      </c>
      <c r="L162" s="36">
        <f t="shared" si="50"/>
        <v>1</v>
      </c>
      <c r="M162" s="37">
        <f t="shared" si="50"/>
        <v>7</v>
      </c>
      <c r="N162" s="49">
        <f t="shared" si="48"/>
        <v>2.6</v>
      </c>
      <c r="O162" s="142">
        <f t="shared" si="48"/>
        <v>7</v>
      </c>
      <c r="P162" s="49">
        <f t="shared" si="49"/>
        <v>2.6</v>
      </c>
      <c r="Q162" s="140">
        <f t="shared" si="49"/>
        <v>7</v>
      </c>
    </row>
    <row r="163" spans="1:17" ht="11.25">
      <c r="A163" s="29"/>
      <c r="B163" s="46"/>
      <c r="C163" s="33"/>
      <c r="D163" s="32"/>
      <c r="E163" s="33"/>
      <c r="F163" s="32"/>
      <c r="G163" s="30"/>
      <c r="H163" s="32"/>
      <c r="I163" s="33"/>
      <c r="J163" s="32"/>
      <c r="K163" s="33"/>
      <c r="L163" s="32"/>
      <c r="M163" s="33"/>
      <c r="N163" s="32"/>
      <c r="O163" s="30"/>
      <c r="P163" s="143"/>
      <c r="Q163" s="138"/>
    </row>
    <row r="164" spans="1:17" ht="11.25">
      <c r="A164" s="29" t="s">
        <v>20</v>
      </c>
      <c r="B164" s="46">
        <v>1969</v>
      </c>
      <c r="C164" s="33" t="s">
        <v>6</v>
      </c>
      <c r="D164" s="32">
        <v>0</v>
      </c>
      <c r="E164" s="33">
        <v>0</v>
      </c>
      <c r="F164" s="32">
        <v>0</v>
      </c>
      <c r="G164" s="30">
        <v>0</v>
      </c>
      <c r="H164" s="32">
        <v>1</v>
      </c>
      <c r="I164" s="33">
        <v>0</v>
      </c>
      <c r="J164" s="32">
        <v>1</v>
      </c>
      <c r="K164" s="33">
        <v>2</v>
      </c>
      <c r="L164" s="32">
        <v>0</v>
      </c>
      <c r="M164" s="33">
        <v>1</v>
      </c>
      <c r="N164" s="48">
        <f aca="true" t="shared" si="51" ref="N164:O171">AVERAGE(J164,H164,F164,D164,L164)</f>
        <v>0.4</v>
      </c>
      <c r="O164" s="141">
        <f t="shared" si="51"/>
        <v>0.6</v>
      </c>
      <c r="P164" s="43">
        <f aca="true" t="shared" si="52" ref="P164:Q171">(D164+F164+H164+J164+L164)/5</f>
        <v>0.4</v>
      </c>
      <c r="Q164" s="139">
        <f t="shared" si="52"/>
        <v>0.6</v>
      </c>
    </row>
    <row r="165" spans="1:17" ht="11.25">
      <c r="A165" s="29"/>
      <c r="B165" s="46"/>
      <c r="C165" s="33" t="s">
        <v>7</v>
      </c>
      <c r="D165" s="32">
        <v>0</v>
      </c>
      <c r="E165" s="33">
        <v>0</v>
      </c>
      <c r="F165" s="32">
        <v>0</v>
      </c>
      <c r="G165" s="30">
        <v>0</v>
      </c>
      <c r="H165" s="32">
        <v>0</v>
      </c>
      <c r="I165" s="33">
        <v>0</v>
      </c>
      <c r="J165" s="32">
        <v>0</v>
      </c>
      <c r="K165" s="33">
        <v>0</v>
      </c>
      <c r="L165" s="32">
        <v>0</v>
      </c>
      <c r="M165" s="33">
        <v>1</v>
      </c>
      <c r="N165" s="48">
        <f t="shared" si="51"/>
        <v>0</v>
      </c>
      <c r="O165" s="141">
        <f t="shared" si="51"/>
        <v>0.2</v>
      </c>
      <c r="P165" s="43">
        <f t="shared" si="52"/>
        <v>0</v>
      </c>
      <c r="Q165" s="139">
        <f t="shared" si="52"/>
        <v>0.2</v>
      </c>
    </row>
    <row r="166" spans="1:17" ht="11.25">
      <c r="A166" s="29"/>
      <c r="B166" s="46"/>
      <c r="C166" s="33" t="s">
        <v>8</v>
      </c>
      <c r="D166" s="32">
        <v>0</v>
      </c>
      <c r="E166" s="33">
        <v>0</v>
      </c>
      <c r="F166" s="32">
        <v>0</v>
      </c>
      <c r="G166" s="30">
        <v>0</v>
      </c>
      <c r="H166" s="32">
        <v>0</v>
      </c>
      <c r="I166" s="33">
        <v>0</v>
      </c>
      <c r="J166" s="32">
        <v>0</v>
      </c>
      <c r="K166" s="33">
        <v>0</v>
      </c>
      <c r="L166" s="32">
        <v>0</v>
      </c>
      <c r="M166" s="33">
        <v>0</v>
      </c>
      <c r="N166" s="48">
        <f t="shared" si="51"/>
        <v>0</v>
      </c>
      <c r="O166" s="141">
        <f t="shared" si="51"/>
        <v>0</v>
      </c>
      <c r="P166" s="43">
        <f t="shared" si="52"/>
        <v>0</v>
      </c>
      <c r="Q166" s="139">
        <f t="shared" si="52"/>
        <v>0</v>
      </c>
    </row>
    <row r="167" spans="1:17" ht="11.25">
      <c r="A167" s="29"/>
      <c r="B167" s="46"/>
      <c r="C167" s="33" t="s">
        <v>9</v>
      </c>
      <c r="D167" s="32">
        <v>0</v>
      </c>
      <c r="E167" s="33">
        <v>0</v>
      </c>
      <c r="F167" s="32">
        <v>0</v>
      </c>
      <c r="G167" s="30">
        <v>0</v>
      </c>
      <c r="H167" s="32">
        <v>0</v>
      </c>
      <c r="I167" s="33">
        <v>0</v>
      </c>
      <c r="J167" s="32">
        <v>0</v>
      </c>
      <c r="K167" s="33">
        <v>0</v>
      </c>
      <c r="L167" s="32">
        <v>0</v>
      </c>
      <c r="M167" s="33">
        <v>0</v>
      </c>
      <c r="N167" s="48">
        <f t="shared" si="51"/>
        <v>0</v>
      </c>
      <c r="O167" s="141">
        <f t="shared" si="51"/>
        <v>0</v>
      </c>
      <c r="P167" s="43">
        <f t="shared" si="52"/>
        <v>0</v>
      </c>
      <c r="Q167" s="139">
        <f t="shared" si="52"/>
        <v>0</v>
      </c>
    </row>
    <row r="168" spans="1:17" ht="11.25">
      <c r="A168" s="29"/>
      <c r="B168" s="46"/>
      <c r="C168" s="33" t="s">
        <v>10</v>
      </c>
      <c r="D168" s="32">
        <v>0</v>
      </c>
      <c r="E168" s="33">
        <v>0</v>
      </c>
      <c r="F168" s="32">
        <v>0</v>
      </c>
      <c r="G168" s="30">
        <v>0</v>
      </c>
      <c r="H168" s="32">
        <v>0</v>
      </c>
      <c r="I168" s="33">
        <v>0</v>
      </c>
      <c r="J168" s="32">
        <v>0</v>
      </c>
      <c r="K168" s="33">
        <v>0</v>
      </c>
      <c r="L168" s="32">
        <v>0</v>
      </c>
      <c r="M168" s="33">
        <v>0</v>
      </c>
      <c r="N168" s="48">
        <f t="shared" si="51"/>
        <v>0</v>
      </c>
      <c r="O168" s="141">
        <f t="shared" si="51"/>
        <v>0</v>
      </c>
      <c r="P168" s="43">
        <f t="shared" si="52"/>
        <v>0</v>
      </c>
      <c r="Q168" s="139">
        <f t="shared" si="52"/>
        <v>0</v>
      </c>
    </row>
    <row r="169" spans="1:17" ht="11.25">
      <c r="A169" s="29"/>
      <c r="B169" s="46"/>
      <c r="C169" s="33" t="s">
        <v>11</v>
      </c>
      <c r="D169" s="32">
        <v>0</v>
      </c>
      <c r="E169" s="33">
        <v>0</v>
      </c>
      <c r="F169" s="32">
        <v>0</v>
      </c>
      <c r="G169" s="30">
        <v>1</v>
      </c>
      <c r="H169" s="32">
        <v>0</v>
      </c>
      <c r="I169" s="33">
        <v>2</v>
      </c>
      <c r="J169" s="32">
        <v>1</v>
      </c>
      <c r="K169" s="33">
        <v>0</v>
      </c>
      <c r="L169" s="32">
        <v>0</v>
      </c>
      <c r="M169" s="33">
        <v>1</v>
      </c>
      <c r="N169" s="48">
        <f t="shared" si="51"/>
        <v>0.2</v>
      </c>
      <c r="O169" s="141">
        <f t="shared" si="51"/>
        <v>0.8</v>
      </c>
      <c r="P169" s="43">
        <f t="shared" si="52"/>
        <v>0.2</v>
      </c>
      <c r="Q169" s="139">
        <f t="shared" si="52"/>
        <v>0.8</v>
      </c>
    </row>
    <row r="170" spans="1:17" ht="11.25">
      <c r="A170" s="29"/>
      <c r="B170" s="46"/>
      <c r="C170" s="33" t="s">
        <v>65</v>
      </c>
      <c r="D170" s="32">
        <v>0</v>
      </c>
      <c r="E170" s="33">
        <v>0</v>
      </c>
      <c r="F170" s="32">
        <v>0</v>
      </c>
      <c r="G170" s="30">
        <v>1</v>
      </c>
      <c r="H170" s="32">
        <v>0</v>
      </c>
      <c r="I170" s="33">
        <v>0</v>
      </c>
      <c r="J170" s="32">
        <v>0</v>
      </c>
      <c r="K170" s="33">
        <v>0</v>
      </c>
      <c r="L170" s="32">
        <v>0</v>
      </c>
      <c r="M170" s="33">
        <v>0</v>
      </c>
      <c r="N170" s="48">
        <f t="shared" si="51"/>
        <v>0</v>
      </c>
      <c r="O170" s="141">
        <f t="shared" si="51"/>
        <v>0.2</v>
      </c>
      <c r="P170" s="43">
        <f t="shared" si="52"/>
        <v>0</v>
      </c>
      <c r="Q170" s="139">
        <f t="shared" si="52"/>
        <v>0.2</v>
      </c>
    </row>
    <row r="171" spans="1:17" s="11" customFormat="1" ht="11.25">
      <c r="A171" s="29"/>
      <c r="B171" s="46"/>
      <c r="C171" s="37" t="s">
        <v>27</v>
      </c>
      <c r="D171" s="36">
        <f aca="true" t="shared" si="53" ref="D171:M171">SUM(D164:D170)</f>
        <v>0</v>
      </c>
      <c r="E171" s="37">
        <f t="shared" si="53"/>
        <v>0</v>
      </c>
      <c r="F171" s="35">
        <f t="shared" si="53"/>
        <v>0</v>
      </c>
      <c r="G171" s="21">
        <f t="shared" si="53"/>
        <v>2</v>
      </c>
      <c r="H171" s="36">
        <f t="shared" si="53"/>
        <v>1</v>
      </c>
      <c r="I171" s="37">
        <f t="shared" si="53"/>
        <v>2</v>
      </c>
      <c r="J171" s="36">
        <f t="shared" si="53"/>
        <v>2</v>
      </c>
      <c r="K171" s="37">
        <f t="shared" si="53"/>
        <v>2</v>
      </c>
      <c r="L171" s="36">
        <f t="shared" si="53"/>
        <v>0</v>
      </c>
      <c r="M171" s="37">
        <f t="shared" si="53"/>
        <v>3</v>
      </c>
      <c r="N171" s="49">
        <f t="shared" si="51"/>
        <v>0.6</v>
      </c>
      <c r="O171" s="142">
        <f t="shared" si="51"/>
        <v>1.8</v>
      </c>
      <c r="P171" s="49">
        <f t="shared" si="52"/>
        <v>0.6</v>
      </c>
      <c r="Q171" s="140">
        <f t="shared" si="52"/>
        <v>1.8</v>
      </c>
    </row>
    <row r="172" spans="1:17" ht="11.25">
      <c r="A172" s="29"/>
      <c r="B172" s="46"/>
      <c r="C172" s="33"/>
      <c r="D172" s="32"/>
      <c r="E172" s="33"/>
      <c r="F172" s="32"/>
      <c r="G172" s="30"/>
      <c r="H172" s="32"/>
      <c r="I172" s="33"/>
      <c r="J172" s="32"/>
      <c r="K172" s="33"/>
      <c r="L172" s="32"/>
      <c r="M172" s="33"/>
      <c r="N172" s="32"/>
      <c r="O172" s="30"/>
      <c r="P172" s="143"/>
      <c r="Q172" s="138"/>
    </row>
    <row r="173" spans="1:17" ht="11.25">
      <c r="A173" s="29" t="s">
        <v>32</v>
      </c>
      <c r="B173" s="46">
        <v>1976</v>
      </c>
      <c r="C173" s="33" t="s">
        <v>6</v>
      </c>
      <c r="D173" s="32">
        <v>7</v>
      </c>
      <c r="E173" s="33">
        <v>1</v>
      </c>
      <c r="F173" s="32">
        <v>6</v>
      </c>
      <c r="G173" s="30">
        <v>1</v>
      </c>
      <c r="H173" s="32">
        <v>7</v>
      </c>
      <c r="I173" s="33">
        <v>0</v>
      </c>
      <c r="J173" s="32">
        <v>4</v>
      </c>
      <c r="K173" s="33">
        <v>1</v>
      </c>
      <c r="L173" s="32">
        <v>5</v>
      </c>
      <c r="M173" s="33">
        <v>2</v>
      </c>
      <c r="N173" s="48">
        <f aca="true" t="shared" si="54" ref="N173:O180">AVERAGE(J173,H173,F173,D173,L173)</f>
        <v>5.8</v>
      </c>
      <c r="O173" s="141">
        <f t="shared" si="54"/>
        <v>1</v>
      </c>
      <c r="P173" s="43">
        <f aca="true" t="shared" si="55" ref="P173:Q180">(D173+F173+H173+J173+L173)/5</f>
        <v>5.8</v>
      </c>
      <c r="Q173" s="139">
        <f t="shared" si="55"/>
        <v>1</v>
      </c>
    </row>
    <row r="174" spans="1:17" ht="11.25">
      <c r="A174" s="29"/>
      <c r="B174" s="46"/>
      <c r="C174" s="33" t="s">
        <v>7</v>
      </c>
      <c r="D174" s="32">
        <v>2</v>
      </c>
      <c r="E174" s="33">
        <v>0</v>
      </c>
      <c r="F174" s="32">
        <v>0</v>
      </c>
      <c r="G174" s="30">
        <v>0</v>
      </c>
      <c r="H174" s="32">
        <v>0</v>
      </c>
      <c r="I174" s="33">
        <v>0</v>
      </c>
      <c r="J174" s="32">
        <v>0</v>
      </c>
      <c r="K174" s="33">
        <v>0</v>
      </c>
      <c r="L174" s="32">
        <v>0</v>
      </c>
      <c r="M174" s="33">
        <v>0</v>
      </c>
      <c r="N174" s="48">
        <f t="shared" si="54"/>
        <v>0.4</v>
      </c>
      <c r="O174" s="141">
        <f t="shared" si="54"/>
        <v>0</v>
      </c>
      <c r="P174" s="43">
        <f t="shared" si="55"/>
        <v>0.4</v>
      </c>
      <c r="Q174" s="139">
        <f t="shared" si="55"/>
        <v>0</v>
      </c>
    </row>
    <row r="175" spans="1:17" ht="11.25">
      <c r="A175" s="29"/>
      <c r="B175" s="46"/>
      <c r="C175" s="33" t="s">
        <v>8</v>
      </c>
      <c r="D175" s="32">
        <v>0</v>
      </c>
      <c r="E175" s="33">
        <v>0</v>
      </c>
      <c r="F175" s="32">
        <v>0</v>
      </c>
      <c r="G175" s="30">
        <v>0</v>
      </c>
      <c r="H175" s="32">
        <v>0</v>
      </c>
      <c r="I175" s="33">
        <v>0</v>
      </c>
      <c r="J175" s="32">
        <v>0</v>
      </c>
      <c r="K175" s="33">
        <v>0</v>
      </c>
      <c r="L175" s="32">
        <v>0</v>
      </c>
      <c r="M175" s="33">
        <v>0</v>
      </c>
      <c r="N175" s="48">
        <f t="shared" si="54"/>
        <v>0</v>
      </c>
      <c r="O175" s="141">
        <f t="shared" si="54"/>
        <v>0</v>
      </c>
      <c r="P175" s="43">
        <f t="shared" si="55"/>
        <v>0</v>
      </c>
      <c r="Q175" s="139">
        <f t="shared" si="55"/>
        <v>0</v>
      </c>
    </row>
    <row r="176" spans="1:17" ht="11.25">
      <c r="A176" s="29"/>
      <c r="B176" s="46"/>
      <c r="C176" s="33" t="s">
        <v>9</v>
      </c>
      <c r="D176" s="32">
        <v>1</v>
      </c>
      <c r="E176" s="33">
        <v>0</v>
      </c>
      <c r="F176" s="32">
        <v>1</v>
      </c>
      <c r="G176" s="30">
        <v>1</v>
      </c>
      <c r="H176" s="32">
        <v>0</v>
      </c>
      <c r="I176" s="33">
        <v>0</v>
      </c>
      <c r="J176" s="32">
        <v>1</v>
      </c>
      <c r="K176" s="33">
        <v>0</v>
      </c>
      <c r="L176" s="32">
        <v>2</v>
      </c>
      <c r="M176" s="33">
        <v>0</v>
      </c>
      <c r="N176" s="48">
        <f t="shared" si="54"/>
        <v>1</v>
      </c>
      <c r="O176" s="141">
        <f t="shared" si="54"/>
        <v>0.2</v>
      </c>
      <c r="P176" s="43">
        <f t="shared" si="55"/>
        <v>1</v>
      </c>
      <c r="Q176" s="139">
        <f t="shared" si="55"/>
        <v>0.2</v>
      </c>
    </row>
    <row r="177" spans="1:17" ht="11.25">
      <c r="A177" s="29"/>
      <c r="B177" s="46"/>
      <c r="C177" s="33" t="s">
        <v>10</v>
      </c>
      <c r="D177" s="32">
        <v>0</v>
      </c>
      <c r="E177" s="33">
        <v>0</v>
      </c>
      <c r="F177" s="32">
        <v>0</v>
      </c>
      <c r="G177" s="30">
        <v>0</v>
      </c>
      <c r="H177" s="32">
        <v>0</v>
      </c>
      <c r="I177" s="33">
        <v>0</v>
      </c>
      <c r="J177" s="32">
        <v>0</v>
      </c>
      <c r="K177" s="33">
        <v>0</v>
      </c>
      <c r="L177" s="32">
        <v>0</v>
      </c>
      <c r="M177" s="33">
        <v>0</v>
      </c>
      <c r="N177" s="48">
        <f t="shared" si="54"/>
        <v>0</v>
      </c>
      <c r="O177" s="141">
        <f t="shared" si="54"/>
        <v>0</v>
      </c>
      <c r="P177" s="43">
        <f t="shared" si="55"/>
        <v>0</v>
      </c>
      <c r="Q177" s="139">
        <f t="shared" si="55"/>
        <v>0</v>
      </c>
    </row>
    <row r="178" spans="1:17" ht="11.25">
      <c r="A178" s="29"/>
      <c r="B178" s="46"/>
      <c r="C178" s="33" t="s">
        <v>11</v>
      </c>
      <c r="D178" s="32">
        <v>12</v>
      </c>
      <c r="E178" s="33">
        <v>3</v>
      </c>
      <c r="F178" s="32">
        <v>24</v>
      </c>
      <c r="G178" s="30">
        <v>9</v>
      </c>
      <c r="H178" s="32">
        <v>29</v>
      </c>
      <c r="I178" s="33">
        <v>11</v>
      </c>
      <c r="J178" s="32">
        <v>20</v>
      </c>
      <c r="K178" s="33">
        <v>4</v>
      </c>
      <c r="L178" s="32">
        <v>13</v>
      </c>
      <c r="M178" s="33">
        <v>8</v>
      </c>
      <c r="N178" s="48">
        <f t="shared" si="54"/>
        <v>19.6</v>
      </c>
      <c r="O178" s="141">
        <f t="shared" si="54"/>
        <v>7</v>
      </c>
      <c r="P178" s="43">
        <f t="shared" si="55"/>
        <v>19.6</v>
      </c>
      <c r="Q178" s="139">
        <f t="shared" si="55"/>
        <v>7</v>
      </c>
    </row>
    <row r="179" spans="1:17" ht="11.25">
      <c r="A179" s="29"/>
      <c r="B179" s="46"/>
      <c r="C179" s="33" t="s">
        <v>65</v>
      </c>
      <c r="D179" s="32">
        <v>0</v>
      </c>
      <c r="E179" s="33">
        <v>0</v>
      </c>
      <c r="F179" s="32">
        <v>2</v>
      </c>
      <c r="G179" s="30">
        <v>0</v>
      </c>
      <c r="H179" s="32">
        <v>0</v>
      </c>
      <c r="I179" s="33">
        <v>0</v>
      </c>
      <c r="J179" s="32">
        <v>1</v>
      </c>
      <c r="K179" s="33">
        <v>2</v>
      </c>
      <c r="L179" s="32">
        <v>0</v>
      </c>
      <c r="M179" s="33">
        <v>1</v>
      </c>
      <c r="N179" s="48">
        <f t="shared" si="54"/>
        <v>0.6</v>
      </c>
      <c r="O179" s="141">
        <f t="shared" si="54"/>
        <v>0.6</v>
      </c>
      <c r="P179" s="43">
        <f t="shared" si="55"/>
        <v>0.6</v>
      </c>
      <c r="Q179" s="139">
        <f t="shared" si="55"/>
        <v>0.6</v>
      </c>
    </row>
    <row r="180" spans="1:17" s="11" customFormat="1" ht="11.25">
      <c r="A180" s="19"/>
      <c r="B180" s="46"/>
      <c r="C180" s="37" t="s">
        <v>27</v>
      </c>
      <c r="D180" s="36">
        <f aca="true" t="shared" si="56" ref="D180:M180">SUM(D173:D179)</f>
        <v>22</v>
      </c>
      <c r="E180" s="37">
        <f t="shared" si="56"/>
        <v>4</v>
      </c>
      <c r="F180" s="35">
        <f t="shared" si="56"/>
        <v>33</v>
      </c>
      <c r="G180" s="21">
        <f t="shared" si="56"/>
        <v>11</v>
      </c>
      <c r="H180" s="36">
        <f t="shared" si="56"/>
        <v>36</v>
      </c>
      <c r="I180" s="37">
        <f t="shared" si="56"/>
        <v>11</v>
      </c>
      <c r="J180" s="36">
        <f t="shared" si="56"/>
        <v>26</v>
      </c>
      <c r="K180" s="37">
        <f t="shared" si="56"/>
        <v>7</v>
      </c>
      <c r="L180" s="36">
        <f t="shared" si="56"/>
        <v>20</v>
      </c>
      <c r="M180" s="37">
        <f t="shared" si="56"/>
        <v>11</v>
      </c>
      <c r="N180" s="49">
        <f t="shared" si="54"/>
        <v>27.4</v>
      </c>
      <c r="O180" s="142">
        <f t="shared" si="54"/>
        <v>8.8</v>
      </c>
      <c r="P180" s="49">
        <f t="shared" si="55"/>
        <v>27.4</v>
      </c>
      <c r="Q180" s="140">
        <f t="shared" si="55"/>
        <v>8.8</v>
      </c>
    </row>
    <row r="181" spans="1:17" ht="11.25">
      <c r="A181" s="19"/>
      <c r="B181" s="46"/>
      <c r="C181" s="33"/>
      <c r="D181" s="32"/>
      <c r="E181" s="33"/>
      <c r="F181" s="32"/>
      <c r="G181" s="30"/>
      <c r="H181" s="32"/>
      <c r="I181" s="33"/>
      <c r="J181" s="32"/>
      <c r="K181" s="33"/>
      <c r="L181" s="32"/>
      <c r="M181" s="33"/>
      <c r="N181" s="32"/>
      <c r="O181" s="30"/>
      <c r="P181" s="143"/>
      <c r="Q181" s="138"/>
    </row>
    <row r="182" spans="1:17" ht="11.25">
      <c r="A182" s="29" t="s">
        <v>33</v>
      </c>
      <c r="B182" s="46">
        <v>1997</v>
      </c>
      <c r="C182" s="33" t="s">
        <v>6</v>
      </c>
      <c r="D182" s="32">
        <v>2</v>
      </c>
      <c r="E182" s="33">
        <v>0</v>
      </c>
      <c r="F182" s="32">
        <v>1</v>
      </c>
      <c r="G182" s="30">
        <v>0</v>
      </c>
      <c r="H182" s="32">
        <v>0</v>
      </c>
      <c r="I182" s="33">
        <v>0</v>
      </c>
      <c r="J182" s="32">
        <v>1</v>
      </c>
      <c r="K182" s="33">
        <v>1</v>
      </c>
      <c r="L182" s="32">
        <v>0</v>
      </c>
      <c r="M182" s="33">
        <v>0</v>
      </c>
      <c r="N182" s="48">
        <f aca="true" t="shared" si="57" ref="N182:O189">AVERAGE(J182,H182,F182,D182,L182)</f>
        <v>0.8</v>
      </c>
      <c r="O182" s="141">
        <f t="shared" si="57"/>
        <v>0.2</v>
      </c>
      <c r="P182" s="43">
        <f aca="true" t="shared" si="58" ref="P182:Q189">(D182+F182+H182+J182+L182)/5</f>
        <v>0.8</v>
      </c>
      <c r="Q182" s="139">
        <f t="shared" si="58"/>
        <v>0.2</v>
      </c>
    </row>
    <row r="183" spans="1:17" ht="11.25">
      <c r="A183" s="19"/>
      <c r="B183" s="46"/>
      <c r="C183" s="33" t="s">
        <v>7</v>
      </c>
      <c r="D183" s="32">
        <v>0</v>
      </c>
      <c r="E183" s="33">
        <v>0</v>
      </c>
      <c r="F183" s="32">
        <v>0</v>
      </c>
      <c r="G183" s="30">
        <v>0</v>
      </c>
      <c r="H183" s="32">
        <v>0</v>
      </c>
      <c r="I183" s="33">
        <v>0</v>
      </c>
      <c r="J183" s="32">
        <v>0</v>
      </c>
      <c r="K183" s="33">
        <v>0</v>
      </c>
      <c r="L183" s="32">
        <v>0</v>
      </c>
      <c r="M183" s="33">
        <v>0</v>
      </c>
      <c r="N183" s="48">
        <f t="shared" si="57"/>
        <v>0</v>
      </c>
      <c r="O183" s="141">
        <f t="shared" si="57"/>
        <v>0</v>
      </c>
      <c r="P183" s="43">
        <f t="shared" si="58"/>
        <v>0</v>
      </c>
      <c r="Q183" s="139">
        <f t="shared" si="58"/>
        <v>0</v>
      </c>
    </row>
    <row r="184" spans="1:17" ht="11.25">
      <c r="A184" s="19"/>
      <c r="B184" s="46"/>
      <c r="C184" s="33" t="s">
        <v>8</v>
      </c>
      <c r="D184" s="32">
        <v>0</v>
      </c>
      <c r="E184" s="33">
        <v>0</v>
      </c>
      <c r="F184" s="32">
        <v>0</v>
      </c>
      <c r="G184" s="30">
        <v>0</v>
      </c>
      <c r="H184" s="32">
        <v>0</v>
      </c>
      <c r="I184" s="33">
        <v>0</v>
      </c>
      <c r="J184" s="32">
        <v>0</v>
      </c>
      <c r="K184" s="33">
        <v>0</v>
      </c>
      <c r="L184" s="32">
        <v>0</v>
      </c>
      <c r="M184" s="33">
        <v>0</v>
      </c>
      <c r="N184" s="48">
        <f t="shared" si="57"/>
        <v>0</v>
      </c>
      <c r="O184" s="141">
        <f t="shared" si="57"/>
        <v>0</v>
      </c>
      <c r="P184" s="43">
        <f t="shared" si="58"/>
        <v>0</v>
      </c>
      <c r="Q184" s="139">
        <f t="shared" si="58"/>
        <v>0</v>
      </c>
    </row>
    <row r="185" spans="1:17" ht="11.25">
      <c r="A185" s="19"/>
      <c r="B185" s="46"/>
      <c r="C185" s="33" t="s">
        <v>9</v>
      </c>
      <c r="D185" s="32">
        <v>0</v>
      </c>
      <c r="E185" s="33">
        <v>0</v>
      </c>
      <c r="F185" s="32">
        <v>0</v>
      </c>
      <c r="G185" s="30">
        <v>0</v>
      </c>
      <c r="H185" s="32">
        <v>0</v>
      </c>
      <c r="I185" s="33">
        <v>0</v>
      </c>
      <c r="J185" s="32">
        <v>0</v>
      </c>
      <c r="K185" s="33">
        <v>0</v>
      </c>
      <c r="L185" s="32">
        <v>0</v>
      </c>
      <c r="M185" s="33">
        <v>0</v>
      </c>
      <c r="N185" s="48">
        <f t="shared" si="57"/>
        <v>0</v>
      </c>
      <c r="O185" s="141">
        <f t="shared" si="57"/>
        <v>0</v>
      </c>
      <c r="P185" s="43">
        <f t="shared" si="58"/>
        <v>0</v>
      </c>
      <c r="Q185" s="139">
        <f t="shared" si="58"/>
        <v>0</v>
      </c>
    </row>
    <row r="186" spans="1:17" ht="11.25">
      <c r="A186" s="19"/>
      <c r="B186" s="46"/>
      <c r="C186" s="33" t="s">
        <v>10</v>
      </c>
      <c r="D186" s="32">
        <v>0</v>
      </c>
      <c r="E186" s="33">
        <v>0</v>
      </c>
      <c r="F186" s="32">
        <v>0</v>
      </c>
      <c r="G186" s="30">
        <v>0</v>
      </c>
      <c r="H186" s="32">
        <v>0</v>
      </c>
      <c r="I186" s="33">
        <v>0</v>
      </c>
      <c r="J186" s="32">
        <v>0</v>
      </c>
      <c r="K186" s="33">
        <v>0</v>
      </c>
      <c r="L186" s="32">
        <v>0</v>
      </c>
      <c r="M186" s="33">
        <v>0</v>
      </c>
      <c r="N186" s="48">
        <f t="shared" si="57"/>
        <v>0</v>
      </c>
      <c r="O186" s="141">
        <f t="shared" si="57"/>
        <v>0</v>
      </c>
      <c r="P186" s="43">
        <f t="shared" si="58"/>
        <v>0</v>
      </c>
      <c r="Q186" s="139">
        <f t="shared" si="58"/>
        <v>0</v>
      </c>
    </row>
    <row r="187" spans="1:17" ht="11.25">
      <c r="A187" s="19"/>
      <c r="B187" s="46"/>
      <c r="C187" s="33" t="s">
        <v>11</v>
      </c>
      <c r="D187" s="32">
        <v>0</v>
      </c>
      <c r="E187" s="33">
        <v>1</v>
      </c>
      <c r="F187" s="32">
        <v>0</v>
      </c>
      <c r="G187" s="30">
        <v>1</v>
      </c>
      <c r="H187" s="32">
        <v>1</v>
      </c>
      <c r="I187" s="33">
        <v>0</v>
      </c>
      <c r="J187" s="32">
        <v>2</v>
      </c>
      <c r="K187" s="33">
        <v>2</v>
      </c>
      <c r="L187" s="32">
        <v>2</v>
      </c>
      <c r="M187" s="33">
        <v>0</v>
      </c>
      <c r="N187" s="48">
        <f t="shared" si="57"/>
        <v>1</v>
      </c>
      <c r="O187" s="141">
        <f t="shared" si="57"/>
        <v>0.8</v>
      </c>
      <c r="P187" s="43">
        <f t="shared" si="58"/>
        <v>1</v>
      </c>
      <c r="Q187" s="139">
        <f t="shared" si="58"/>
        <v>0.8</v>
      </c>
    </row>
    <row r="188" spans="1:17" ht="11.25">
      <c r="A188" s="19"/>
      <c r="B188" s="46"/>
      <c r="C188" s="33" t="s">
        <v>65</v>
      </c>
      <c r="D188" s="32">
        <v>0</v>
      </c>
      <c r="E188" s="33">
        <v>0</v>
      </c>
      <c r="F188" s="32">
        <v>0</v>
      </c>
      <c r="G188" s="30">
        <v>0</v>
      </c>
      <c r="H188" s="32">
        <v>0</v>
      </c>
      <c r="I188" s="33">
        <v>0</v>
      </c>
      <c r="J188" s="32">
        <v>0</v>
      </c>
      <c r="K188" s="33">
        <v>0</v>
      </c>
      <c r="L188" s="32">
        <v>0</v>
      </c>
      <c r="M188" s="33">
        <v>0</v>
      </c>
      <c r="N188" s="48">
        <f t="shared" si="57"/>
        <v>0</v>
      </c>
      <c r="O188" s="141">
        <f t="shared" si="57"/>
        <v>0</v>
      </c>
      <c r="P188" s="43">
        <f t="shared" si="58"/>
        <v>0</v>
      </c>
      <c r="Q188" s="139">
        <f t="shared" si="58"/>
        <v>0</v>
      </c>
    </row>
    <row r="189" spans="1:17" s="11" customFormat="1" ht="11.25">
      <c r="A189" s="19"/>
      <c r="B189" s="46"/>
      <c r="C189" s="37" t="s">
        <v>27</v>
      </c>
      <c r="D189" s="36">
        <f aca="true" t="shared" si="59" ref="D189:M189">SUM(D182:D188)</f>
        <v>2</v>
      </c>
      <c r="E189" s="37">
        <f t="shared" si="59"/>
        <v>1</v>
      </c>
      <c r="F189" s="35">
        <f t="shared" si="59"/>
        <v>1</v>
      </c>
      <c r="G189" s="21">
        <f t="shared" si="59"/>
        <v>1</v>
      </c>
      <c r="H189" s="36">
        <f t="shared" si="59"/>
        <v>1</v>
      </c>
      <c r="I189" s="37">
        <f t="shared" si="59"/>
        <v>0</v>
      </c>
      <c r="J189" s="36">
        <f t="shared" si="59"/>
        <v>3</v>
      </c>
      <c r="K189" s="37">
        <f t="shared" si="59"/>
        <v>3</v>
      </c>
      <c r="L189" s="36">
        <f t="shared" si="59"/>
        <v>2</v>
      </c>
      <c r="M189" s="37">
        <f t="shared" si="59"/>
        <v>0</v>
      </c>
      <c r="N189" s="49">
        <f t="shared" si="57"/>
        <v>1.8</v>
      </c>
      <c r="O189" s="142">
        <f t="shared" si="57"/>
        <v>1</v>
      </c>
      <c r="P189" s="49">
        <f t="shared" si="58"/>
        <v>1.8</v>
      </c>
      <c r="Q189" s="140">
        <f t="shared" si="58"/>
        <v>1</v>
      </c>
    </row>
    <row r="190" spans="1:17" ht="11.25">
      <c r="A190" s="19"/>
      <c r="B190" s="46"/>
      <c r="C190" s="33"/>
      <c r="D190" s="32"/>
      <c r="E190" s="33"/>
      <c r="F190" s="32"/>
      <c r="G190" s="30"/>
      <c r="H190" s="32"/>
      <c r="I190" s="33"/>
      <c r="J190" s="32"/>
      <c r="K190" s="33"/>
      <c r="L190" s="32"/>
      <c r="M190" s="33"/>
      <c r="N190" s="32"/>
      <c r="O190" s="30"/>
      <c r="P190" s="143"/>
      <c r="Q190" s="138"/>
    </row>
    <row r="191" spans="1:17" ht="11.25">
      <c r="A191" s="29" t="s">
        <v>21</v>
      </c>
      <c r="B191" s="46">
        <v>1963</v>
      </c>
      <c r="C191" s="33" t="s">
        <v>6</v>
      </c>
      <c r="D191" s="32">
        <v>0</v>
      </c>
      <c r="E191" s="33">
        <v>3</v>
      </c>
      <c r="F191" s="32">
        <v>1</v>
      </c>
      <c r="G191" s="30">
        <v>3</v>
      </c>
      <c r="H191" s="32">
        <v>3</v>
      </c>
      <c r="I191" s="33">
        <v>1</v>
      </c>
      <c r="J191" s="32">
        <v>1</v>
      </c>
      <c r="K191" s="33">
        <v>0</v>
      </c>
      <c r="L191" s="32">
        <v>4</v>
      </c>
      <c r="M191" s="33">
        <v>3</v>
      </c>
      <c r="N191" s="48">
        <f aca="true" t="shared" si="60" ref="N191:O198">AVERAGE(J191,H191,F191,D191,L191)</f>
        <v>1.8</v>
      </c>
      <c r="O191" s="141">
        <f t="shared" si="60"/>
        <v>2</v>
      </c>
      <c r="P191" s="43">
        <f aca="true" t="shared" si="61" ref="P191:Q198">(D191+F191+H191+J191+L191)/5</f>
        <v>1.8</v>
      </c>
      <c r="Q191" s="139">
        <f t="shared" si="61"/>
        <v>2</v>
      </c>
    </row>
    <row r="192" spans="1:17" ht="11.25">
      <c r="A192" s="29"/>
      <c r="B192" s="46"/>
      <c r="C192" s="33" t="s">
        <v>7</v>
      </c>
      <c r="D192" s="32">
        <v>0</v>
      </c>
      <c r="E192" s="33">
        <v>0</v>
      </c>
      <c r="F192" s="32">
        <v>0</v>
      </c>
      <c r="G192" s="30">
        <v>0</v>
      </c>
      <c r="H192" s="32">
        <v>0</v>
      </c>
      <c r="I192" s="33">
        <v>0</v>
      </c>
      <c r="J192" s="32">
        <v>0</v>
      </c>
      <c r="K192" s="33">
        <v>0</v>
      </c>
      <c r="L192" s="32">
        <v>0</v>
      </c>
      <c r="M192" s="33">
        <v>1</v>
      </c>
      <c r="N192" s="48">
        <f t="shared" si="60"/>
        <v>0</v>
      </c>
      <c r="O192" s="141">
        <f t="shared" si="60"/>
        <v>0.2</v>
      </c>
      <c r="P192" s="43">
        <f t="shared" si="61"/>
        <v>0</v>
      </c>
      <c r="Q192" s="139">
        <f t="shared" si="61"/>
        <v>0.2</v>
      </c>
    </row>
    <row r="193" spans="1:17" ht="11.25">
      <c r="A193" s="29"/>
      <c r="B193" s="46"/>
      <c r="C193" s="33" t="s">
        <v>8</v>
      </c>
      <c r="D193" s="32">
        <v>0</v>
      </c>
      <c r="E193" s="33">
        <v>0</v>
      </c>
      <c r="F193" s="32">
        <v>0</v>
      </c>
      <c r="G193" s="30">
        <v>0</v>
      </c>
      <c r="H193" s="32">
        <v>0</v>
      </c>
      <c r="I193" s="33">
        <v>0</v>
      </c>
      <c r="J193" s="32">
        <v>0</v>
      </c>
      <c r="K193" s="33">
        <v>0</v>
      </c>
      <c r="L193" s="32">
        <v>0</v>
      </c>
      <c r="M193" s="33">
        <v>0</v>
      </c>
      <c r="N193" s="48">
        <f t="shared" si="60"/>
        <v>0</v>
      </c>
      <c r="O193" s="141">
        <f t="shared" si="60"/>
        <v>0</v>
      </c>
      <c r="P193" s="43">
        <f t="shared" si="61"/>
        <v>0</v>
      </c>
      <c r="Q193" s="139">
        <f t="shared" si="61"/>
        <v>0</v>
      </c>
    </row>
    <row r="194" spans="1:17" ht="11.25">
      <c r="A194" s="29"/>
      <c r="B194" s="46"/>
      <c r="C194" s="33" t="s">
        <v>9</v>
      </c>
      <c r="D194" s="32">
        <v>0</v>
      </c>
      <c r="E194" s="33">
        <v>0</v>
      </c>
      <c r="F194" s="32">
        <v>0</v>
      </c>
      <c r="G194" s="30">
        <v>0</v>
      </c>
      <c r="H194" s="32">
        <v>1</v>
      </c>
      <c r="I194" s="33">
        <v>0</v>
      </c>
      <c r="J194" s="32">
        <v>0</v>
      </c>
      <c r="K194" s="33">
        <v>0</v>
      </c>
      <c r="L194" s="32">
        <v>0</v>
      </c>
      <c r="M194" s="33">
        <v>0</v>
      </c>
      <c r="N194" s="48">
        <f t="shared" si="60"/>
        <v>0.2</v>
      </c>
      <c r="O194" s="141">
        <f t="shared" si="60"/>
        <v>0</v>
      </c>
      <c r="P194" s="43">
        <f t="shared" si="61"/>
        <v>0.2</v>
      </c>
      <c r="Q194" s="139">
        <f t="shared" si="61"/>
        <v>0</v>
      </c>
    </row>
    <row r="195" spans="1:17" ht="11.25">
      <c r="A195" s="29"/>
      <c r="B195" s="46"/>
      <c r="C195" s="33" t="s">
        <v>10</v>
      </c>
      <c r="D195" s="32">
        <v>0</v>
      </c>
      <c r="E195" s="33">
        <v>0</v>
      </c>
      <c r="F195" s="32">
        <v>0</v>
      </c>
      <c r="G195" s="30">
        <v>0</v>
      </c>
      <c r="H195" s="32">
        <v>0</v>
      </c>
      <c r="I195" s="33">
        <v>0</v>
      </c>
      <c r="J195" s="32">
        <v>1</v>
      </c>
      <c r="K195" s="33">
        <v>0</v>
      </c>
      <c r="L195" s="32">
        <v>0</v>
      </c>
      <c r="M195" s="33">
        <v>0</v>
      </c>
      <c r="N195" s="48">
        <f t="shared" si="60"/>
        <v>0.2</v>
      </c>
      <c r="O195" s="141">
        <f t="shared" si="60"/>
        <v>0</v>
      </c>
      <c r="P195" s="43">
        <f t="shared" si="61"/>
        <v>0.2</v>
      </c>
      <c r="Q195" s="139">
        <f t="shared" si="61"/>
        <v>0</v>
      </c>
    </row>
    <row r="196" spans="1:17" ht="11.25">
      <c r="A196" s="29"/>
      <c r="B196" s="46"/>
      <c r="C196" s="33" t="s">
        <v>11</v>
      </c>
      <c r="D196" s="32">
        <v>1</v>
      </c>
      <c r="E196" s="33">
        <v>0</v>
      </c>
      <c r="F196" s="32">
        <v>0</v>
      </c>
      <c r="G196" s="30">
        <v>0</v>
      </c>
      <c r="H196" s="32">
        <v>1</v>
      </c>
      <c r="I196" s="33">
        <v>1</v>
      </c>
      <c r="J196" s="32">
        <v>0</v>
      </c>
      <c r="K196" s="33">
        <v>0</v>
      </c>
      <c r="L196" s="32">
        <v>2</v>
      </c>
      <c r="M196" s="33">
        <v>0</v>
      </c>
      <c r="N196" s="48">
        <f t="shared" si="60"/>
        <v>0.8</v>
      </c>
      <c r="O196" s="141">
        <f t="shared" si="60"/>
        <v>0.2</v>
      </c>
      <c r="P196" s="43">
        <f t="shared" si="61"/>
        <v>0.8</v>
      </c>
      <c r="Q196" s="139">
        <f t="shared" si="61"/>
        <v>0.2</v>
      </c>
    </row>
    <row r="197" spans="1:17" ht="11.25">
      <c r="A197" s="29"/>
      <c r="B197" s="46"/>
      <c r="C197" s="33" t="s">
        <v>65</v>
      </c>
      <c r="D197" s="32">
        <v>0</v>
      </c>
      <c r="E197" s="33">
        <v>0</v>
      </c>
      <c r="F197" s="32">
        <v>0</v>
      </c>
      <c r="G197" s="30">
        <v>0</v>
      </c>
      <c r="H197" s="32">
        <v>0</v>
      </c>
      <c r="I197" s="33">
        <v>0</v>
      </c>
      <c r="J197" s="32">
        <v>0</v>
      </c>
      <c r="K197" s="33">
        <v>0</v>
      </c>
      <c r="L197" s="32">
        <v>0</v>
      </c>
      <c r="M197" s="33">
        <v>0</v>
      </c>
      <c r="N197" s="48">
        <f t="shared" si="60"/>
        <v>0</v>
      </c>
      <c r="O197" s="141">
        <f t="shared" si="60"/>
        <v>0</v>
      </c>
      <c r="P197" s="43">
        <f t="shared" si="61"/>
        <v>0</v>
      </c>
      <c r="Q197" s="139">
        <f t="shared" si="61"/>
        <v>0</v>
      </c>
    </row>
    <row r="198" spans="1:17" s="11" customFormat="1" ht="11.25">
      <c r="A198" s="29"/>
      <c r="B198" s="46"/>
      <c r="C198" s="37" t="s">
        <v>27</v>
      </c>
      <c r="D198" s="36">
        <f aca="true" t="shared" si="62" ref="D198:M198">SUM(D191:D197)</f>
        <v>1</v>
      </c>
      <c r="E198" s="37">
        <f t="shared" si="62"/>
        <v>3</v>
      </c>
      <c r="F198" s="35">
        <f t="shared" si="62"/>
        <v>1</v>
      </c>
      <c r="G198" s="21">
        <f t="shared" si="62"/>
        <v>3</v>
      </c>
      <c r="H198" s="36">
        <f t="shared" si="62"/>
        <v>5</v>
      </c>
      <c r="I198" s="37">
        <f t="shared" si="62"/>
        <v>2</v>
      </c>
      <c r="J198" s="36">
        <f t="shared" si="62"/>
        <v>2</v>
      </c>
      <c r="K198" s="37">
        <f t="shared" si="62"/>
        <v>0</v>
      </c>
      <c r="L198" s="36">
        <f t="shared" si="62"/>
        <v>6</v>
      </c>
      <c r="M198" s="37">
        <f t="shared" si="62"/>
        <v>4</v>
      </c>
      <c r="N198" s="49">
        <f t="shared" si="60"/>
        <v>3</v>
      </c>
      <c r="O198" s="142">
        <f t="shared" si="60"/>
        <v>2.4</v>
      </c>
      <c r="P198" s="49">
        <f t="shared" si="61"/>
        <v>3</v>
      </c>
      <c r="Q198" s="140">
        <f t="shared" si="61"/>
        <v>2.4</v>
      </c>
    </row>
    <row r="199" spans="1:17" ht="11.25">
      <c r="A199" s="29"/>
      <c r="B199" s="46"/>
      <c r="C199" s="33"/>
      <c r="D199" s="32"/>
      <c r="E199" s="33"/>
      <c r="F199" s="32"/>
      <c r="G199" s="30"/>
      <c r="H199" s="32"/>
      <c r="I199" s="33"/>
      <c r="J199" s="32"/>
      <c r="K199" s="33"/>
      <c r="L199" s="32"/>
      <c r="M199" s="33"/>
      <c r="N199" s="32"/>
      <c r="O199" s="30"/>
      <c r="P199" s="143"/>
      <c r="Q199" s="138"/>
    </row>
    <row r="200" spans="1:17" ht="11.25">
      <c r="A200" s="29" t="s">
        <v>22</v>
      </c>
      <c r="B200" s="46">
        <v>1963</v>
      </c>
      <c r="C200" s="33" t="s">
        <v>6</v>
      </c>
      <c r="D200" s="32">
        <v>1</v>
      </c>
      <c r="E200" s="33">
        <v>1</v>
      </c>
      <c r="F200" s="32">
        <v>4</v>
      </c>
      <c r="G200" s="30">
        <v>1</v>
      </c>
      <c r="H200" s="32">
        <v>5</v>
      </c>
      <c r="I200" s="33">
        <v>0</v>
      </c>
      <c r="J200" s="32">
        <v>4</v>
      </c>
      <c r="K200" s="33">
        <v>1</v>
      </c>
      <c r="L200" s="32">
        <v>7</v>
      </c>
      <c r="M200" s="33">
        <v>0</v>
      </c>
      <c r="N200" s="48">
        <f aca="true" t="shared" si="63" ref="N200:O207">AVERAGE(J200,H200,F200,D200,L200)</f>
        <v>4.2</v>
      </c>
      <c r="O200" s="141">
        <f t="shared" si="63"/>
        <v>0.6</v>
      </c>
      <c r="P200" s="43">
        <f aca="true" t="shared" si="64" ref="P200:Q207">(D200+F200+H200+J200+L200)/5</f>
        <v>4.2</v>
      </c>
      <c r="Q200" s="139">
        <f t="shared" si="64"/>
        <v>0.6</v>
      </c>
    </row>
    <row r="201" spans="1:17" ht="11.25">
      <c r="A201" s="29"/>
      <c r="B201" s="46"/>
      <c r="C201" s="33" t="s">
        <v>7</v>
      </c>
      <c r="D201" s="32">
        <v>0</v>
      </c>
      <c r="E201" s="33">
        <v>0</v>
      </c>
      <c r="F201" s="32">
        <v>0</v>
      </c>
      <c r="G201" s="30">
        <v>0</v>
      </c>
      <c r="H201" s="32">
        <v>1</v>
      </c>
      <c r="I201" s="33">
        <v>0</v>
      </c>
      <c r="J201" s="32">
        <v>0</v>
      </c>
      <c r="K201" s="33">
        <v>0</v>
      </c>
      <c r="L201" s="32">
        <v>0</v>
      </c>
      <c r="M201" s="33">
        <v>0</v>
      </c>
      <c r="N201" s="48">
        <f t="shared" si="63"/>
        <v>0.2</v>
      </c>
      <c r="O201" s="141">
        <f t="shared" si="63"/>
        <v>0</v>
      </c>
      <c r="P201" s="43">
        <f t="shared" si="64"/>
        <v>0.2</v>
      </c>
      <c r="Q201" s="139">
        <f t="shared" si="64"/>
        <v>0</v>
      </c>
    </row>
    <row r="202" spans="1:17" ht="11.25">
      <c r="A202" s="29"/>
      <c r="B202" s="46"/>
      <c r="C202" s="33" t="s">
        <v>8</v>
      </c>
      <c r="D202" s="32">
        <v>0</v>
      </c>
      <c r="E202" s="33">
        <v>0</v>
      </c>
      <c r="F202" s="32">
        <v>0</v>
      </c>
      <c r="G202" s="30">
        <v>0</v>
      </c>
      <c r="H202" s="32">
        <v>0</v>
      </c>
      <c r="I202" s="33">
        <v>0</v>
      </c>
      <c r="J202" s="32">
        <v>0</v>
      </c>
      <c r="K202" s="33">
        <v>0</v>
      </c>
      <c r="L202" s="32">
        <v>0</v>
      </c>
      <c r="M202" s="33">
        <v>0</v>
      </c>
      <c r="N202" s="48">
        <f t="shared" si="63"/>
        <v>0</v>
      </c>
      <c r="O202" s="141">
        <f t="shared" si="63"/>
        <v>0</v>
      </c>
      <c r="P202" s="43">
        <f t="shared" si="64"/>
        <v>0</v>
      </c>
      <c r="Q202" s="139">
        <f t="shared" si="64"/>
        <v>0</v>
      </c>
    </row>
    <row r="203" spans="1:17" ht="11.25">
      <c r="A203" s="29"/>
      <c r="B203" s="46"/>
      <c r="C203" s="33" t="s">
        <v>9</v>
      </c>
      <c r="D203" s="32">
        <v>0</v>
      </c>
      <c r="E203" s="33">
        <v>0</v>
      </c>
      <c r="F203" s="32">
        <v>0</v>
      </c>
      <c r="G203" s="30">
        <v>0</v>
      </c>
      <c r="H203" s="32">
        <v>0</v>
      </c>
      <c r="I203" s="33">
        <v>0</v>
      </c>
      <c r="J203" s="32">
        <v>0</v>
      </c>
      <c r="K203" s="33">
        <v>0</v>
      </c>
      <c r="L203" s="32">
        <v>0</v>
      </c>
      <c r="M203" s="33">
        <v>0</v>
      </c>
      <c r="N203" s="48">
        <f t="shared" si="63"/>
        <v>0</v>
      </c>
      <c r="O203" s="141">
        <f t="shared" si="63"/>
        <v>0</v>
      </c>
      <c r="P203" s="43">
        <f t="shared" si="64"/>
        <v>0</v>
      </c>
      <c r="Q203" s="139">
        <f t="shared" si="64"/>
        <v>0</v>
      </c>
    </row>
    <row r="204" spans="1:17" ht="11.25">
      <c r="A204" s="29"/>
      <c r="B204" s="46"/>
      <c r="C204" s="33" t="s">
        <v>10</v>
      </c>
      <c r="D204" s="32">
        <v>0</v>
      </c>
      <c r="E204" s="33">
        <v>0</v>
      </c>
      <c r="F204" s="32">
        <v>0</v>
      </c>
      <c r="G204" s="30">
        <v>0</v>
      </c>
      <c r="H204" s="32">
        <v>0</v>
      </c>
      <c r="I204" s="33">
        <v>0</v>
      </c>
      <c r="J204" s="32">
        <v>0</v>
      </c>
      <c r="K204" s="33">
        <v>0</v>
      </c>
      <c r="L204" s="32">
        <v>0</v>
      </c>
      <c r="M204" s="33">
        <v>0</v>
      </c>
      <c r="N204" s="48">
        <f t="shared" si="63"/>
        <v>0</v>
      </c>
      <c r="O204" s="141">
        <f t="shared" si="63"/>
        <v>0</v>
      </c>
      <c r="P204" s="43">
        <f t="shared" si="64"/>
        <v>0</v>
      </c>
      <c r="Q204" s="139">
        <f t="shared" si="64"/>
        <v>0</v>
      </c>
    </row>
    <row r="205" spans="1:17" ht="11.25">
      <c r="A205" s="29"/>
      <c r="B205" s="46"/>
      <c r="C205" s="33" t="s">
        <v>11</v>
      </c>
      <c r="D205" s="32">
        <v>1</v>
      </c>
      <c r="E205" s="33">
        <v>1</v>
      </c>
      <c r="F205" s="32">
        <v>2</v>
      </c>
      <c r="G205" s="30">
        <v>1</v>
      </c>
      <c r="H205" s="32">
        <v>2</v>
      </c>
      <c r="I205" s="33">
        <v>0</v>
      </c>
      <c r="J205" s="32">
        <v>1</v>
      </c>
      <c r="K205" s="33">
        <v>2</v>
      </c>
      <c r="L205" s="32">
        <v>1</v>
      </c>
      <c r="M205" s="33">
        <v>0</v>
      </c>
      <c r="N205" s="48">
        <f t="shared" si="63"/>
        <v>1.4</v>
      </c>
      <c r="O205" s="141">
        <f t="shared" si="63"/>
        <v>0.8</v>
      </c>
      <c r="P205" s="43">
        <f t="shared" si="64"/>
        <v>1.4</v>
      </c>
      <c r="Q205" s="139">
        <f t="shared" si="64"/>
        <v>0.8</v>
      </c>
    </row>
    <row r="206" spans="1:17" ht="11.25">
      <c r="A206" s="29"/>
      <c r="B206" s="46"/>
      <c r="C206" s="33" t="s">
        <v>65</v>
      </c>
      <c r="D206" s="32">
        <v>0</v>
      </c>
      <c r="E206" s="33">
        <v>0</v>
      </c>
      <c r="F206" s="32">
        <v>0</v>
      </c>
      <c r="G206" s="30">
        <v>0</v>
      </c>
      <c r="H206" s="32">
        <v>0</v>
      </c>
      <c r="I206" s="33">
        <v>0</v>
      </c>
      <c r="J206" s="32">
        <v>0</v>
      </c>
      <c r="K206" s="33">
        <v>0</v>
      </c>
      <c r="L206" s="32">
        <v>0</v>
      </c>
      <c r="M206" s="33">
        <v>0</v>
      </c>
      <c r="N206" s="48">
        <f t="shared" si="63"/>
        <v>0</v>
      </c>
      <c r="O206" s="141">
        <f t="shared" si="63"/>
        <v>0</v>
      </c>
      <c r="P206" s="43">
        <f t="shared" si="64"/>
        <v>0</v>
      </c>
      <c r="Q206" s="139">
        <f t="shared" si="64"/>
        <v>0</v>
      </c>
    </row>
    <row r="207" spans="1:17" s="11" customFormat="1" ht="11.25">
      <c r="A207" s="29"/>
      <c r="B207" s="46"/>
      <c r="C207" s="37" t="s">
        <v>27</v>
      </c>
      <c r="D207" s="36">
        <f aca="true" t="shared" si="65" ref="D207:M207">SUM(D200:D206)</f>
        <v>2</v>
      </c>
      <c r="E207" s="37">
        <f t="shared" si="65"/>
        <v>2</v>
      </c>
      <c r="F207" s="35">
        <f t="shared" si="65"/>
        <v>6</v>
      </c>
      <c r="G207" s="21">
        <f t="shared" si="65"/>
        <v>2</v>
      </c>
      <c r="H207" s="36">
        <f t="shared" si="65"/>
        <v>8</v>
      </c>
      <c r="I207" s="37">
        <f t="shared" si="65"/>
        <v>0</v>
      </c>
      <c r="J207" s="36">
        <f t="shared" si="65"/>
        <v>5</v>
      </c>
      <c r="K207" s="37">
        <f t="shared" si="65"/>
        <v>3</v>
      </c>
      <c r="L207" s="36">
        <f t="shared" si="65"/>
        <v>8</v>
      </c>
      <c r="M207" s="37">
        <f t="shared" si="65"/>
        <v>0</v>
      </c>
      <c r="N207" s="49">
        <f t="shared" si="63"/>
        <v>5.8</v>
      </c>
      <c r="O207" s="142">
        <f t="shared" si="63"/>
        <v>1.4</v>
      </c>
      <c r="P207" s="49">
        <f t="shared" si="64"/>
        <v>5.8</v>
      </c>
      <c r="Q207" s="140">
        <f t="shared" si="64"/>
        <v>1.4</v>
      </c>
    </row>
    <row r="208" spans="1:17" ht="11.25">
      <c r="A208" s="29"/>
      <c r="B208" s="46"/>
      <c r="C208" s="33"/>
      <c r="D208" s="32"/>
      <c r="E208" s="33"/>
      <c r="F208" s="32"/>
      <c r="G208" s="30"/>
      <c r="H208" s="32"/>
      <c r="I208" s="33"/>
      <c r="J208" s="32"/>
      <c r="K208" s="33"/>
      <c r="L208" s="32"/>
      <c r="M208" s="33"/>
      <c r="N208" s="32"/>
      <c r="O208" s="30"/>
      <c r="P208" s="143"/>
      <c r="Q208" s="138"/>
    </row>
    <row r="209" spans="1:17" ht="11.25">
      <c r="A209" s="29" t="s">
        <v>23</v>
      </c>
      <c r="B209" s="46">
        <v>1977</v>
      </c>
      <c r="C209" s="33" t="s">
        <v>6</v>
      </c>
      <c r="D209" s="32">
        <v>2</v>
      </c>
      <c r="E209" s="33">
        <v>31</v>
      </c>
      <c r="F209" s="32">
        <v>7</v>
      </c>
      <c r="G209" s="30">
        <v>54</v>
      </c>
      <c r="H209" s="32">
        <v>6</v>
      </c>
      <c r="I209" s="33">
        <v>50</v>
      </c>
      <c r="J209" s="32">
        <v>10</v>
      </c>
      <c r="K209" s="33">
        <v>30</v>
      </c>
      <c r="L209" s="32">
        <v>3</v>
      </c>
      <c r="M209" s="33">
        <v>33</v>
      </c>
      <c r="N209" s="48">
        <f aca="true" t="shared" si="66" ref="N209:O216">AVERAGE(J209,H209,F209,D209,L209)</f>
        <v>5.6</v>
      </c>
      <c r="O209" s="141">
        <f t="shared" si="66"/>
        <v>39.6</v>
      </c>
      <c r="P209" s="43">
        <f aca="true" t="shared" si="67" ref="P209:Q216">(D209+F209+H209+J209+L209)/5</f>
        <v>5.6</v>
      </c>
      <c r="Q209" s="139">
        <f t="shared" si="67"/>
        <v>39.6</v>
      </c>
    </row>
    <row r="210" spans="1:17" ht="11.25">
      <c r="A210" s="29"/>
      <c r="B210" s="46"/>
      <c r="C210" s="33" t="s">
        <v>7</v>
      </c>
      <c r="D210" s="32">
        <v>0</v>
      </c>
      <c r="E210" s="33">
        <v>6</v>
      </c>
      <c r="F210" s="32">
        <v>1</v>
      </c>
      <c r="G210" s="30">
        <v>5</v>
      </c>
      <c r="H210" s="32">
        <v>0</v>
      </c>
      <c r="I210" s="33">
        <v>9</v>
      </c>
      <c r="J210" s="32">
        <v>0</v>
      </c>
      <c r="K210" s="33">
        <v>2</v>
      </c>
      <c r="L210" s="32">
        <v>1</v>
      </c>
      <c r="M210" s="33">
        <v>2</v>
      </c>
      <c r="N210" s="48">
        <f t="shared" si="66"/>
        <v>0.4</v>
      </c>
      <c r="O210" s="141">
        <f t="shared" si="66"/>
        <v>4.8</v>
      </c>
      <c r="P210" s="43">
        <f t="shared" si="67"/>
        <v>0.4</v>
      </c>
      <c r="Q210" s="139">
        <f t="shared" si="67"/>
        <v>4.8</v>
      </c>
    </row>
    <row r="211" spans="1:17" ht="11.25">
      <c r="A211" s="29"/>
      <c r="B211" s="46"/>
      <c r="C211" s="33" t="s">
        <v>8</v>
      </c>
      <c r="D211" s="32">
        <v>0</v>
      </c>
      <c r="E211" s="33">
        <v>0</v>
      </c>
      <c r="F211" s="32">
        <v>0</v>
      </c>
      <c r="G211" s="30">
        <v>2</v>
      </c>
      <c r="H211" s="32">
        <v>0</v>
      </c>
      <c r="I211" s="33">
        <v>1</v>
      </c>
      <c r="J211" s="32">
        <v>0</v>
      </c>
      <c r="K211" s="33">
        <v>1</v>
      </c>
      <c r="L211" s="32">
        <v>0</v>
      </c>
      <c r="M211" s="33">
        <v>1</v>
      </c>
      <c r="N211" s="48">
        <f t="shared" si="66"/>
        <v>0</v>
      </c>
      <c r="O211" s="141">
        <f t="shared" si="66"/>
        <v>1</v>
      </c>
      <c r="P211" s="43">
        <f t="shared" si="67"/>
        <v>0</v>
      </c>
      <c r="Q211" s="139">
        <f t="shared" si="67"/>
        <v>1</v>
      </c>
    </row>
    <row r="212" spans="1:17" ht="11.25">
      <c r="A212" s="29"/>
      <c r="B212" s="46"/>
      <c r="C212" s="33" t="s">
        <v>9</v>
      </c>
      <c r="D212" s="32">
        <v>0</v>
      </c>
      <c r="E212" s="33">
        <v>0</v>
      </c>
      <c r="F212" s="32">
        <v>0</v>
      </c>
      <c r="G212" s="30">
        <v>0</v>
      </c>
      <c r="H212" s="32">
        <v>0</v>
      </c>
      <c r="I212" s="33">
        <v>0</v>
      </c>
      <c r="J212" s="32">
        <v>1</v>
      </c>
      <c r="K212" s="33">
        <v>0</v>
      </c>
      <c r="L212" s="32">
        <v>0</v>
      </c>
      <c r="M212" s="33">
        <v>0</v>
      </c>
      <c r="N212" s="48">
        <f t="shared" si="66"/>
        <v>0.2</v>
      </c>
      <c r="O212" s="141">
        <f t="shared" si="66"/>
        <v>0</v>
      </c>
      <c r="P212" s="43">
        <f t="shared" si="67"/>
        <v>0.2</v>
      </c>
      <c r="Q212" s="139">
        <f t="shared" si="67"/>
        <v>0</v>
      </c>
    </row>
    <row r="213" spans="1:17" ht="11.25">
      <c r="A213" s="29"/>
      <c r="B213" s="46"/>
      <c r="C213" s="33" t="s">
        <v>10</v>
      </c>
      <c r="D213" s="32">
        <v>1</v>
      </c>
      <c r="E213" s="33">
        <v>2</v>
      </c>
      <c r="F213" s="32">
        <v>0</v>
      </c>
      <c r="G213" s="30">
        <v>1</v>
      </c>
      <c r="H213" s="32">
        <v>0</v>
      </c>
      <c r="I213" s="33">
        <v>1</v>
      </c>
      <c r="J213" s="32">
        <v>0</v>
      </c>
      <c r="K213" s="33">
        <v>0</v>
      </c>
      <c r="L213" s="32">
        <v>0</v>
      </c>
      <c r="M213" s="33">
        <v>2</v>
      </c>
      <c r="N213" s="48">
        <f t="shared" si="66"/>
        <v>0.2</v>
      </c>
      <c r="O213" s="141">
        <f t="shared" si="66"/>
        <v>1.2</v>
      </c>
      <c r="P213" s="43">
        <f t="shared" si="67"/>
        <v>0.2</v>
      </c>
      <c r="Q213" s="139">
        <f t="shared" si="67"/>
        <v>1.2</v>
      </c>
    </row>
    <row r="214" spans="1:17" ht="11.25">
      <c r="A214" s="29"/>
      <c r="B214" s="46"/>
      <c r="C214" s="33" t="s">
        <v>11</v>
      </c>
      <c r="D214" s="32">
        <v>0</v>
      </c>
      <c r="E214" s="33">
        <v>2</v>
      </c>
      <c r="F214" s="32">
        <v>0</v>
      </c>
      <c r="G214" s="30">
        <v>0</v>
      </c>
      <c r="H214" s="32">
        <v>0</v>
      </c>
      <c r="I214" s="33">
        <v>0</v>
      </c>
      <c r="J214" s="32">
        <v>0</v>
      </c>
      <c r="K214" s="33">
        <v>0</v>
      </c>
      <c r="L214" s="32">
        <v>0</v>
      </c>
      <c r="M214" s="33">
        <v>0</v>
      </c>
      <c r="N214" s="48">
        <f t="shared" si="66"/>
        <v>0</v>
      </c>
      <c r="O214" s="141">
        <f t="shared" si="66"/>
        <v>0.4</v>
      </c>
      <c r="P214" s="43">
        <f t="shared" si="67"/>
        <v>0</v>
      </c>
      <c r="Q214" s="139">
        <f t="shared" si="67"/>
        <v>0.4</v>
      </c>
    </row>
    <row r="215" spans="1:17" ht="11.25">
      <c r="A215" s="29"/>
      <c r="B215" s="46"/>
      <c r="C215" s="33" t="s">
        <v>65</v>
      </c>
      <c r="D215" s="32">
        <v>0</v>
      </c>
      <c r="E215" s="33">
        <v>0</v>
      </c>
      <c r="F215" s="32">
        <v>0</v>
      </c>
      <c r="G215" s="30">
        <v>0</v>
      </c>
      <c r="H215" s="32">
        <v>0</v>
      </c>
      <c r="I215" s="33">
        <v>0</v>
      </c>
      <c r="J215" s="32">
        <v>0</v>
      </c>
      <c r="K215" s="33">
        <v>0</v>
      </c>
      <c r="L215" s="32">
        <v>0</v>
      </c>
      <c r="M215" s="33">
        <v>0</v>
      </c>
      <c r="N215" s="48">
        <f t="shared" si="66"/>
        <v>0</v>
      </c>
      <c r="O215" s="141">
        <f t="shared" si="66"/>
        <v>0</v>
      </c>
      <c r="P215" s="43">
        <f t="shared" si="67"/>
        <v>0</v>
      </c>
      <c r="Q215" s="139">
        <f t="shared" si="67"/>
        <v>0</v>
      </c>
    </row>
    <row r="216" spans="1:17" s="11" customFormat="1" ht="11.25">
      <c r="A216" s="29"/>
      <c r="B216" s="46"/>
      <c r="C216" s="37" t="s">
        <v>27</v>
      </c>
      <c r="D216" s="36">
        <f aca="true" t="shared" si="68" ref="D216:M216">SUM(D209:D215)</f>
        <v>3</v>
      </c>
      <c r="E216" s="37">
        <f t="shared" si="68"/>
        <v>41</v>
      </c>
      <c r="F216" s="35">
        <f t="shared" si="68"/>
        <v>8</v>
      </c>
      <c r="G216" s="21">
        <f t="shared" si="68"/>
        <v>62</v>
      </c>
      <c r="H216" s="36">
        <f t="shared" si="68"/>
        <v>6</v>
      </c>
      <c r="I216" s="37">
        <f t="shared" si="68"/>
        <v>61</v>
      </c>
      <c r="J216" s="36">
        <f t="shared" si="68"/>
        <v>11</v>
      </c>
      <c r="K216" s="37">
        <f t="shared" si="68"/>
        <v>33</v>
      </c>
      <c r="L216" s="36">
        <f t="shared" si="68"/>
        <v>4</v>
      </c>
      <c r="M216" s="37">
        <f t="shared" si="68"/>
        <v>38</v>
      </c>
      <c r="N216" s="49">
        <f t="shared" si="66"/>
        <v>6.4</v>
      </c>
      <c r="O216" s="142">
        <f t="shared" si="66"/>
        <v>47</v>
      </c>
      <c r="P216" s="49">
        <f t="shared" si="67"/>
        <v>6.4</v>
      </c>
      <c r="Q216" s="140">
        <f t="shared" si="67"/>
        <v>47</v>
      </c>
    </row>
    <row r="217" spans="1:17" ht="11.25">
      <c r="A217" s="29"/>
      <c r="B217" s="46"/>
      <c r="C217" s="33"/>
      <c r="D217" s="32"/>
      <c r="E217" s="33"/>
      <c r="F217" s="32"/>
      <c r="G217" s="30"/>
      <c r="H217" s="32"/>
      <c r="I217" s="33"/>
      <c r="J217" s="32"/>
      <c r="K217" s="33"/>
      <c r="L217" s="32"/>
      <c r="M217" s="33"/>
      <c r="N217" s="32"/>
      <c r="O217" s="30"/>
      <c r="P217" s="143"/>
      <c r="Q217" s="138"/>
    </row>
    <row r="218" spans="1:17" ht="11.25">
      <c r="A218" s="29" t="s">
        <v>27</v>
      </c>
      <c r="B218" s="46"/>
      <c r="C218" s="33" t="s">
        <v>6</v>
      </c>
      <c r="D218" s="106">
        <f aca="true" t="shared" si="69" ref="D218:K218">+D209+D200+D191+D182+D173+D164+D155+D146+D138+D129+D120+D111+D102+D93+D84+D75+D66+D57+D48+D39+D30+D21+D12+D3</f>
        <v>88</v>
      </c>
      <c r="E218" s="53">
        <f t="shared" si="69"/>
        <v>75</v>
      </c>
      <c r="F218" s="106">
        <f t="shared" si="69"/>
        <v>95</v>
      </c>
      <c r="G218" s="52">
        <f t="shared" si="69"/>
        <v>126</v>
      </c>
      <c r="H218" s="107">
        <f t="shared" si="69"/>
        <v>127</v>
      </c>
      <c r="I218" s="53">
        <f t="shared" si="69"/>
        <v>106</v>
      </c>
      <c r="J218" s="107">
        <f t="shared" si="69"/>
        <v>129</v>
      </c>
      <c r="K218" s="53">
        <f t="shared" si="69"/>
        <v>104</v>
      </c>
      <c r="L218" s="107">
        <f aca="true" t="shared" si="70" ref="L218:M225">+L209+L200+L191+L182+L173+L164+L155+L146+L138+L129+L120+L111+L102+L93+L84+L75+L66+L57+L48+L39+L30+L21+L12+L3</f>
        <v>111</v>
      </c>
      <c r="M218" s="53">
        <f t="shared" si="70"/>
        <v>86</v>
      </c>
      <c r="N218" s="48">
        <f aca="true" t="shared" si="71" ref="N218:O225">AVERAGE(J218,H218,F218,D218,L218)</f>
        <v>110</v>
      </c>
      <c r="O218" s="141">
        <f t="shared" si="71"/>
        <v>99.4</v>
      </c>
      <c r="P218" s="43">
        <f aca="true" t="shared" si="72" ref="P218:Q225">(D218+F218+H218+J218+L218)/5</f>
        <v>110</v>
      </c>
      <c r="Q218" s="139">
        <f t="shared" si="72"/>
        <v>99.4</v>
      </c>
    </row>
    <row r="219" spans="1:17" ht="11.25">
      <c r="A219" s="29"/>
      <c r="B219" s="46"/>
      <c r="C219" s="33" t="s">
        <v>7</v>
      </c>
      <c r="D219" s="106">
        <f aca="true" t="shared" si="73" ref="D219:K219">+D210+D201+D192+D183+D174+D165+D156+D147+D139+D130+D121+D112+D103+D94+D85+D76+D67+D58+D49+D40+D31+D22+D13+D4</f>
        <v>7</v>
      </c>
      <c r="E219" s="53">
        <f t="shared" si="73"/>
        <v>17</v>
      </c>
      <c r="F219" s="106">
        <f t="shared" si="73"/>
        <v>8</v>
      </c>
      <c r="G219" s="52">
        <f t="shared" si="73"/>
        <v>12</v>
      </c>
      <c r="H219" s="107">
        <f t="shared" si="73"/>
        <v>4</v>
      </c>
      <c r="I219" s="53">
        <f t="shared" si="73"/>
        <v>15</v>
      </c>
      <c r="J219" s="107">
        <f t="shared" si="73"/>
        <v>4</v>
      </c>
      <c r="K219" s="53">
        <f t="shared" si="73"/>
        <v>13</v>
      </c>
      <c r="L219" s="107">
        <f t="shared" si="70"/>
        <v>7</v>
      </c>
      <c r="M219" s="53">
        <f t="shared" si="70"/>
        <v>15</v>
      </c>
      <c r="N219" s="48">
        <f t="shared" si="71"/>
        <v>6</v>
      </c>
      <c r="O219" s="141">
        <f t="shared" si="71"/>
        <v>14.4</v>
      </c>
      <c r="P219" s="43">
        <f t="shared" si="72"/>
        <v>6</v>
      </c>
      <c r="Q219" s="139">
        <f t="shared" si="72"/>
        <v>14.4</v>
      </c>
    </row>
    <row r="220" spans="1:17" ht="11.25">
      <c r="A220" s="29"/>
      <c r="B220" s="46"/>
      <c r="C220" s="33" t="s">
        <v>8</v>
      </c>
      <c r="D220" s="106">
        <f aca="true" t="shared" si="74" ref="D220:K220">+D211+D202+D193+D184+D175+D166+D157+D148+D140+D131+D122+D113+D104+D95+D86+D77+D68+D59+D50+D41+D32+D23+D14+D5</f>
        <v>1</v>
      </c>
      <c r="E220" s="53">
        <f t="shared" si="74"/>
        <v>2</v>
      </c>
      <c r="F220" s="106">
        <f t="shared" si="74"/>
        <v>1</v>
      </c>
      <c r="G220" s="52">
        <f t="shared" si="74"/>
        <v>3</v>
      </c>
      <c r="H220" s="107">
        <f t="shared" si="74"/>
        <v>2</v>
      </c>
      <c r="I220" s="53">
        <f t="shared" si="74"/>
        <v>2</v>
      </c>
      <c r="J220" s="107">
        <f t="shared" si="74"/>
        <v>2</v>
      </c>
      <c r="K220" s="53">
        <f t="shared" si="74"/>
        <v>1</v>
      </c>
      <c r="L220" s="107">
        <f t="shared" si="70"/>
        <v>2</v>
      </c>
      <c r="M220" s="53">
        <f t="shared" si="70"/>
        <v>3</v>
      </c>
      <c r="N220" s="48">
        <f t="shared" si="71"/>
        <v>1.6</v>
      </c>
      <c r="O220" s="141">
        <f t="shared" si="71"/>
        <v>2.2</v>
      </c>
      <c r="P220" s="43">
        <f t="shared" si="72"/>
        <v>1.6</v>
      </c>
      <c r="Q220" s="139">
        <f t="shared" si="72"/>
        <v>2.2</v>
      </c>
    </row>
    <row r="221" spans="1:17" ht="11.25">
      <c r="A221" s="29"/>
      <c r="B221" s="46"/>
      <c r="C221" s="33" t="s">
        <v>9</v>
      </c>
      <c r="D221" s="106">
        <f aca="true" t="shared" si="75" ref="D221:K221">+D212+D203+D194+D185+D176+D167+D158+D149+D141+D132+D123+D114+D105+D96+D87+D78+D69+D60+D51+D42+D33+D24+D15+D6</f>
        <v>5</v>
      </c>
      <c r="E221" s="53">
        <f t="shared" si="75"/>
        <v>5</v>
      </c>
      <c r="F221" s="106">
        <f t="shared" si="75"/>
        <v>6</v>
      </c>
      <c r="G221" s="52">
        <f t="shared" si="75"/>
        <v>4</v>
      </c>
      <c r="H221" s="107">
        <f t="shared" si="75"/>
        <v>4</v>
      </c>
      <c r="I221" s="53">
        <f t="shared" si="75"/>
        <v>3</v>
      </c>
      <c r="J221" s="107">
        <f t="shared" si="75"/>
        <v>4</v>
      </c>
      <c r="K221" s="53">
        <f t="shared" si="75"/>
        <v>1</v>
      </c>
      <c r="L221" s="107">
        <f t="shared" si="70"/>
        <v>7</v>
      </c>
      <c r="M221" s="53">
        <f t="shared" si="70"/>
        <v>4</v>
      </c>
      <c r="N221" s="48">
        <f t="shared" si="71"/>
        <v>5.2</v>
      </c>
      <c r="O221" s="141">
        <f t="shared" si="71"/>
        <v>3.4</v>
      </c>
      <c r="P221" s="43">
        <f t="shared" si="72"/>
        <v>5.2</v>
      </c>
      <c r="Q221" s="139">
        <f t="shared" si="72"/>
        <v>3.4</v>
      </c>
    </row>
    <row r="222" spans="1:17" ht="11.25">
      <c r="A222" s="29"/>
      <c r="B222" s="46"/>
      <c r="C222" s="33" t="s">
        <v>10</v>
      </c>
      <c r="D222" s="106">
        <f aca="true" t="shared" si="76" ref="D222:K222">+D213+D204+D195+D186+D177+D168+D159+D150+D142+D133+D124+D115+D106+D97+D88+D79+D70+D61+D52+D43+D34+D25+D16+D7</f>
        <v>2</v>
      </c>
      <c r="E222" s="53">
        <f t="shared" si="76"/>
        <v>3</v>
      </c>
      <c r="F222" s="106">
        <f t="shared" si="76"/>
        <v>2</v>
      </c>
      <c r="G222" s="52">
        <f t="shared" si="76"/>
        <v>3</v>
      </c>
      <c r="H222" s="107">
        <f t="shared" si="76"/>
        <v>1</v>
      </c>
      <c r="I222" s="53">
        <f t="shared" si="76"/>
        <v>3</v>
      </c>
      <c r="J222" s="107">
        <f t="shared" si="76"/>
        <v>1</v>
      </c>
      <c r="K222" s="53">
        <f t="shared" si="76"/>
        <v>0</v>
      </c>
      <c r="L222" s="107">
        <f t="shared" si="70"/>
        <v>1</v>
      </c>
      <c r="M222" s="53">
        <f t="shared" si="70"/>
        <v>2</v>
      </c>
      <c r="N222" s="48">
        <f t="shared" si="71"/>
        <v>1.4</v>
      </c>
      <c r="O222" s="141">
        <f t="shared" si="71"/>
        <v>2.2</v>
      </c>
      <c r="P222" s="43">
        <f t="shared" si="72"/>
        <v>1.4</v>
      </c>
      <c r="Q222" s="139">
        <f t="shared" si="72"/>
        <v>2.2</v>
      </c>
    </row>
    <row r="223" spans="1:17" ht="11.25">
      <c r="A223" s="29"/>
      <c r="B223" s="46"/>
      <c r="C223" s="33" t="s">
        <v>11</v>
      </c>
      <c r="D223" s="106">
        <f aca="true" t="shared" si="77" ref="D223:K223">+D214+D205+D196+D187+D178+D169+D160+D151+D143+D134+D125+D116+D107+D98+D89+D80+D71+D62+D53+D44+D35+D26+D17+D8</f>
        <v>37</v>
      </c>
      <c r="E223" s="53">
        <f t="shared" si="77"/>
        <v>16</v>
      </c>
      <c r="F223" s="106">
        <f t="shared" si="77"/>
        <v>82</v>
      </c>
      <c r="G223" s="52">
        <f t="shared" si="77"/>
        <v>30</v>
      </c>
      <c r="H223" s="107">
        <f t="shared" si="77"/>
        <v>71</v>
      </c>
      <c r="I223" s="53">
        <f t="shared" si="77"/>
        <v>35</v>
      </c>
      <c r="J223" s="107">
        <f t="shared" si="77"/>
        <v>61</v>
      </c>
      <c r="K223" s="53">
        <f t="shared" si="77"/>
        <v>17</v>
      </c>
      <c r="L223" s="107">
        <f t="shared" si="70"/>
        <v>37</v>
      </c>
      <c r="M223" s="53">
        <f t="shared" si="70"/>
        <v>20</v>
      </c>
      <c r="N223" s="48">
        <f t="shared" si="71"/>
        <v>57.6</v>
      </c>
      <c r="O223" s="141">
        <f t="shared" si="71"/>
        <v>23.6</v>
      </c>
      <c r="P223" s="43">
        <f t="shared" si="72"/>
        <v>57.6</v>
      </c>
      <c r="Q223" s="139">
        <f t="shared" si="72"/>
        <v>23.6</v>
      </c>
    </row>
    <row r="224" spans="1:17" ht="11.25">
      <c r="A224" s="29"/>
      <c r="B224" s="46"/>
      <c r="C224" s="33" t="s">
        <v>65</v>
      </c>
      <c r="D224" s="106">
        <f aca="true" t="shared" si="78" ref="D224:K224">+D215+D206+D197+D188+D179+D170+D161+D152+D144+D135+D126+D117+D108+D99+D90+D81+D72+D63+D54+D45+D36+D27+D18+D9</f>
        <v>0</v>
      </c>
      <c r="E224" s="53">
        <f t="shared" si="78"/>
        <v>0</v>
      </c>
      <c r="F224" s="106">
        <f t="shared" si="78"/>
        <v>3</v>
      </c>
      <c r="G224" s="52">
        <f t="shared" si="78"/>
        <v>4</v>
      </c>
      <c r="H224" s="107">
        <f t="shared" si="78"/>
        <v>1</v>
      </c>
      <c r="I224" s="53">
        <f t="shared" si="78"/>
        <v>0</v>
      </c>
      <c r="J224" s="107">
        <f t="shared" si="78"/>
        <v>3</v>
      </c>
      <c r="K224" s="53">
        <f t="shared" si="78"/>
        <v>3</v>
      </c>
      <c r="L224" s="107">
        <f t="shared" si="70"/>
        <v>1</v>
      </c>
      <c r="M224" s="53">
        <f t="shared" si="70"/>
        <v>3</v>
      </c>
      <c r="N224" s="48">
        <f>AVERAGE(J224,H224,F224,D224,L224)</f>
        <v>1.6</v>
      </c>
      <c r="O224" s="141">
        <f>AVERAGE(K224,I224,G224,E224,M224)</f>
        <v>2</v>
      </c>
      <c r="P224" s="43">
        <f t="shared" si="72"/>
        <v>1.6</v>
      </c>
      <c r="Q224" s="139">
        <f t="shared" si="72"/>
        <v>2</v>
      </c>
    </row>
    <row r="225" spans="1:17" s="11" customFormat="1" ht="11.25">
      <c r="A225" s="29"/>
      <c r="B225" s="46"/>
      <c r="C225" s="37" t="s">
        <v>27</v>
      </c>
      <c r="D225" s="108">
        <f aca="true" t="shared" si="79" ref="D225:K225">+D216+D207+D198+D189+D180+D171+D162+D153+D145+D136+D127+D118+D109+D100+D91+D82+D73+D64+D55+D46+D37+D28+D19+D10</f>
        <v>140</v>
      </c>
      <c r="E225" s="109">
        <f t="shared" si="79"/>
        <v>118</v>
      </c>
      <c r="F225" s="108">
        <f t="shared" si="79"/>
        <v>197</v>
      </c>
      <c r="G225" s="110">
        <f t="shared" si="79"/>
        <v>182</v>
      </c>
      <c r="H225" s="111">
        <f t="shared" si="79"/>
        <v>210</v>
      </c>
      <c r="I225" s="109">
        <f t="shared" si="79"/>
        <v>164</v>
      </c>
      <c r="J225" s="111">
        <f t="shared" si="79"/>
        <v>204</v>
      </c>
      <c r="K225" s="109">
        <f t="shared" si="79"/>
        <v>139</v>
      </c>
      <c r="L225" s="111">
        <f t="shared" si="70"/>
        <v>166</v>
      </c>
      <c r="M225" s="109">
        <f t="shared" si="70"/>
        <v>133</v>
      </c>
      <c r="N225" s="49">
        <f t="shared" si="71"/>
        <v>183.4</v>
      </c>
      <c r="O225" s="142">
        <f t="shared" si="71"/>
        <v>147.2</v>
      </c>
      <c r="P225" s="49">
        <f t="shared" si="72"/>
        <v>183.4</v>
      </c>
      <c r="Q225" s="140">
        <f t="shared" si="72"/>
        <v>147.2</v>
      </c>
    </row>
    <row r="226" spans="1:15" ht="11.25">
      <c r="A226" s="54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1:15" ht="11.25">
      <c r="A227" s="54"/>
      <c r="B227" s="55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1:15" ht="11.25">
      <c r="A228" s="57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1:15" ht="11.25">
      <c r="A229" s="58"/>
      <c r="B229" s="58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1:15" ht="11.25">
      <c r="A230" s="58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1:15" ht="11.25">
      <c r="A231" s="59"/>
      <c r="B231" s="60"/>
      <c r="C231" s="61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</row>
    <row r="232" spans="1:15" ht="10.5">
      <c r="A232" s="17"/>
      <c r="B232" s="1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0.5">
      <c r="A233" s="17"/>
      <c r="B233" s="1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0.5">
      <c r="A234" s="17"/>
      <c r="B234" s="1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0.5">
      <c r="A235" s="17"/>
      <c r="B235" s="1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0.5">
      <c r="A236" s="17"/>
      <c r="B236" s="1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0.5">
      <c r="A237" s="17"/>
      <c r="B237" s="1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0.5">
      <c r="A238" s="17"/>
      <c r="B238" s="1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0.5">
      <c r="A239" s="17"/>
      <c r="B239" s="1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0.5">
      <c r="A240" s="17"/>
      <c r="B240" s="1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0.5">
      <c r="A241" s="17"/>
      <c r="B241" s="1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0.5">
      <c r="A242" s="17"/>
      <c r="B242" s="1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0.5">
      <c r="A243" s="17"/>
      <c r="B243" s="1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0.5">
      <c r="A244" s="17"/>
      <c r="B244" s="1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0.5">
      <c r="A245" s="17"/>
      <c r="B245" s="1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0.5">
      <c r="A246" s="17"/>
      <c r="B246" s="1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0.5">
      <c r="A247" s="17"/>
      <c r="B247" s="1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0.5">
      <c r="A248" s="17"/>
      <c r="B248" s="1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0.5">
      <c r="A249" s="17"/>
      <c r="B249" s="1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0.5">
      <c r="A250" s="17"/>
      <c r="B250" s="1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0.5">
      <c r="A251" s="17"/>
      <c r="B251" s="1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0.5">
      <c r="A252" s="17"/>
      <c r="B252" s="1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0.5">
      <c r="A253" s="17"/>
      <c r="B253" s="1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0.5">
      <c r="A254" s="17"/>
      <c r="B254" s="1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0.5">
      <c r="A255" s="17"/>
      <c r="B255" s="1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0.5">
      <c r="A256" s="17"/>
      <c r="B256" s="1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0.5">
      <c r="A257" s="17"/>
      <c r="B257" s="1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0.5">
      <c r="A258" s="17"/>
      <c r="B258" s="1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0.5">
      <c r="A259" s="17"/>
      <c r="B259" s="1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0.5">
      <c r="A260" s="17"/>
      <c r="B260" s="1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0.5">
      <c r="A261" s="17"/>
      <c r="B261" s="1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0.5">
      <c r="A262" s="17"/>
      <c r="B262" s="1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0.5">
      <c r="A263" s="17"/>
      <c r="B263" s="1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0.5">
      <c r="A264" s="17"/>
      <c r="B264" s="1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0.5">
      <c r="A265" s="17"/>
      <c r="B265" s="1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0.5">
      <c r="A266" s="17"/>
      <c r="B266" s="1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0.5">
      <c r="A267" s="17"/>
      <c r="B267" s="1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0.5">
      <c r="A268" s="17"/>
      <c r="B268" s="1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2" s="5" customFormat="1" ht="10.5">
      <c r="A269" s="17"/>
      <c r="B269" s="12"/>
    </row>
    <row r="270" spans="1:2" s="5" customFormat="1" ht="10.5">
      <c r="A270" s="17"/>
      <c r="B270" s="12"/>
    </row>
    <row r="271" spans="1:2" s="5" customFormat="1" ht="10.5">
      <c r="A271" s="17"/>
      <c r="B271" s="12"/>
    </row>
    <row r="272" spans="1:2" s="5" customFormat="1" ht="10.5">
      <c r="A272" s="17"/>
      <c r="B272" s="12"/>
    </row>
    <row r="273" spans="1:2" s="5" customFormat="1" ht="10.5">
      <c r="A273" s="17"/>
      <c r="B273" s="12"/>
    </row>
    <row r="274" spans="1:2" s="5" customFormat="1" ht="10.5">
      <c r="A274" s="17"/>
      <c r="B274" s="12"/>
    </row>
    <row r="275" spans="1:2" s="5" customFormat="1" ht="10.5">
      <c r="A275" s="17"/>
      <c r="B275" s="12"/>
    </row>
    <row r="276" spans="1:2" s="5" customFormat="1" ht="10.5">
      <c r="A276" s="17"/>
      <c r="B276" s="12"/>
    </row>
    <row r="277" spans="1:2" s="5" customFormat="1" ht="10.5">
      <c r="A277" s="17"/>
      <c r="B277" s="12"/>
    </row>
    <row r="278" spans="1:2" s="5" customFormat="1" ht="10.5">
      <c r="A278" s="17"/>
      <c r="B278" s="12"/>
    </row>
    <row r="279" spans="1:2" s="5" customFormat="1" ht="10.5">
      <c r="A279" s="17"/>
      <c r="B279" s="12"/>
    </row>
    <row r="280" spans="1:2" s="5" customFormat="1" ht="10.5">
      <c r="A280" s="17"/>
      <c r="B280" s="12"/>
    </row>
    <row r="281" spans="1:2" s="5" customFormat="1" ht="10.5">
      <c r="A281" s="17"/>
      <c r="B281" s="12"/>
    </row>
    <row r="282" spans="1:2" s="5" customFormat="1" ht="10.5">
      <c r="A282" s="17"/>
      <c r="B282" s="12"/>
    </row>
    <row r="283" spans="1:2" s="5" customFormat="1" ht="10.5">
      <c r="A283" s="17"/>
      <c r="B283" s="12"/>
    </row>
    <row r="284" spans="1:2" s="5" customFormat="1" ht="10.5">
      <c r="A284" s="17"/>
      <c r="B284" s="12"/>
    </row>
    <row r="285" spans="1:2" s="5" customFormat="1" ht="10.5">
      <c r="A285" s="17"/>
      <c r="B285" s="12"/>
    </row>
    <row r="286" spans="1:2" s="5" customFormat="1" ht="10.5">
      <c r="A286" s="17"/>
      <c r="B286" s="12"/>
    </row>
    <row r="287" spans="1:2" s="5" customFormat="1" ht="10.5">
      <c r="A287" s="17"/>
      <c r="B287" s="12"/>
    </row>
    <row r="288" spans="1:2" s="5" customFormat="1" ht="10.5">
      <c r="A288" s="17"/>
      <c r="B288" s="12"/>
    </row>
    <row r="289" spans="1:2" s="5" customFormat="1" ht="10.5">
      <c r="A289" s="17"/>
      <c r="B289" s="12"/>
    </row>
    <row r="290" spans="1:2" s="5" customFormat="1" ht="10.5">
      <c r="A290" s="17"/>
      <c r="B290" s="12"/>
    </row>
    <row r="291" spans="1:2" s="5" customFormat="1" ht="10.5">
      <c r="A291" s="17"/>
      <c r="B291" s="12"/>
    </row>
    <row r="292" spans="1:2" s="5" customFormat="1" ht="10.5">
      <c r="A292" s="17"/>
      <c r="B292" s="12"/>
    </row>
    <row r="293" spans="1:2" s="5" customFormat="1" ht="10.5">
      <c r="A293" s="17"/>
      <c r="B293" s="12"/>
    </row>
    <row r="294" spans="1:2" s="5" customFormat="1" ht="10.5">
      <c r="A294" s="17"/>
      <c r="B294" s="12"/>
    </row>
    <row r="295" spans="1:2" s="5" customFormat="1" ht="10.5">
      <c r="A295" s="17"/>
      <c r="B295" s="12"/>
    </row>
    <row r="296" spans="1:2" s="5" customFormat="1" ht="10.5">
      <c r="A296" s="17"/>
      <c r="B296" s="12"/>
    </row>
    <row r="297" spans="1:2" s="5" customFormat="1" ht="10.5">
      <c r="A297" s="17"/>
      <c r="B297" s="12"/>
    </row>
    <row r="298" spans="1:2" s="5" customFormat="1" ht="10.5">
      <c r="A298" s="17"/>
      <c r="B298" s="12"/>
    </row>
    <row r="299" spans="1:2" s="5" customFormat="1" ht="10.5">
      <c r="A299" s="17"/>
      <c r="B299" s="12"/>
    </row>
    <row r="300" spans="1:2" s="5" customFormat="1" ht="10.5">
      <c r="A300" s="17"/>
      <c r="B300" s="12"/>
    </row>
    <row r="301" spans="1:2" s="5" customFormat="1" ht="10.5">
      <c r="A301" s="17"/>
      <c r="B301" s="12"/>
    </row>
    <row r="302" spans="1:2" s="5" customFormat="1" ht="10.5">
      <c r="A302" s="17"/>
      <c r="B302" s="12"/>
    </row>
    <row r="303" spans="1:2" s="5" customFormat="1" ht="10.5">
      <c r="A303" s="17"/>
      <c r="B303" s="12"/>
    </row>
    <row r="304" spans="1:2" s="5" customFormat="1" ht="10.5">
      <c r="A304" s="17"/>
      <c r="B304" s="12"/>
    </row>
    <row r="305" spans="1:2" s="5" customFormat="1" ht="10.5">
      <c r="A305" s="17"/>
      <c r="B305" s="12"/>
    </row>
    <row r="306" spans="1:2" s="5" customFormat="1" ht="10.5">
      <c r="A306" s="17"/>
      <c r="B306" s="12"/>
    </row>
    <row r="307" spans="1:2" s="5" customFormat="1" ht="10.5">
      <c r="A307" s="17"/>
      <c r="B307" s="12"/>
    </row>
    <row r="308" spans="1:2" s="5" customFormat="1" ht="10.5">
      <c r="A308" s="17"/>
      <c r="B308" s="12"/>
    </row>
    <row r="309" spans="1:2" s="5" customFormat="1" ht="10.5">
      <c r="A309" s="17"/>
      <c r="B309" s="12"/>
    </row>
    <row r="310" spans="1:2" s="5" customFormat="1" ht="10.5">
      <c r="A310" s="17"/>
      <c r="B310" s="12"/>
    </row>
    <row r="311" spans="1:2" s="5" customFormat="1" ht="10.5">
      <c r="A311" s="17"/>
      <c r="B311" s="12"/>
    </row>
    <row r="312" spans="1:2" s="5" customFormat="1" ht="10.5">
      <c r="A312" s="17"/>
      <c r="B312" s="12"/>
    </row>
    <row r="313" spans="1:2" s="5" customFormat="1" ht="10.5">
      <c r="A313" s="17"/>
      <c r="B313" s="12"/>
    </row>
    <row r="314" spans="1:2" s="5" customFormat="1" ht="10.5">
      <c r="A314" s="17"/>
      <c r="B314" s="12"/>
    </row>
    <row r="315" spans="1:2" s="5" customFormat="1" ht="10.5">
      <c r="A315" s="17"/>
      <c r="B315" s="12"/>
    </row>
    <row r="316" spans="1:2" s="5" customFormat="1" ht="10.5">
      <c r="A316" s="17"/>
      <c r="B316" s="12"/>
    </row>
    <row r="317" spans="1:2" s="5" customFormat="1" ht="10.5">
      <c r="A317" s="17"/>
      <c r="B317" s="12"/>
    </row>
    <row r="318" spans="1:2" s="5" customFormat="1" ht="10.5">
      <c r="A318" s="17"/>
      <c r="B318" s="12"/>
    </row>
    <row r="319" spans="1:2" s="5" customFormat="1" ht="10.5">
      <c r="A319" s="17"/>
      <c r="B319" s="12"/>
    </row>
    <row r="320" spans="1:2" s="5" customFormat="1" ht="10.5">
      <c r="A320" s="17"/>
      <c r="B320" s="12"/>
    </row>
    <row r="321" spans="1:2" s="5" customFormat="1" ht="10.5">
      <c r="A321" s="17"/>
      <c r="B321" s="12"/>
    </row>
    <row r="322" spans="1:2" s="5" customFormat="1" ht="10.5">
      <c r="A322" s="17"/>
      <c r="B322" s="12"/>
    </row>
    <row r="323" spans="1:2" s="5" customFormat="1" ht="10.5">
      <c r="A323" s="17"/>
      <c r="B323" s="12"/>
    </row>
    <row r="324" spans="1:2" s="5" customFormat="1" ht="10.5">
      <c r="A324" s="17"/>
      <c r="B324" s="12"/>
    </row>
    <row r="325" spans="1:2" s="5" customFormat="1" ht="10.5">
      <c r="A325" s="17"/>
      <c r="B325" s="12"/>
    </row>
    <row r="326" spans="1:2" s="5" customFormat="1" ht="10.5">
      <c r="A326" s="17"/>
      <c r="B326" s="12"/>
    </row>
    <row r="327" spans="1:2" s="5" customFormat="1" ht="10.5">
      <c r="A327" s="17"/>
      <c r="B327" s="12"/>
    </row>
    <row r="328" spans="1:2" s="5" customFormat="1" ht="10.5">
      <c r="A328" s="17"/>
      <c r="B328" s="12"/>
    </row>
    <row r="329" spans="1:2" s="5" customFormat="1" ht="10.5">
      <c r="A329" s="17"/>
      <c r="B329" s="12"/>
    </row>
    <row r="330" spans="1:2" s="5" customFormat="1" ht="10.5">
      <c r="A330" s="17"/>
      <c r="B330" s="12"/>
    </row>
    <row r="331" spans="1:2" s="5" customFormat="1" ht="10.5">
      <c r="A331" s="17"/>
      <c r="B331" s="12"/>
    </row>
    <row r="332" spans="1:2" s="5" customFormat="1" ht="10.5">
      <c r="A332" s="17"/>
      <c r="B332" s="12"/>
    </row>
    <row r="333" spans="1:2" s="5" customFormat="1" ht="10.5">
      <c r="A333" s="17"/>
      <c r="B333" s="12"/>
    </row>
    <row r="334" spans="1:2" s="5" customFormat="1" ht="10.5">
      <c r="A334" s="17"/>
      <c r="B334" s="12"/>
    </row>
    <row r="335" spans="1:2" s="5" customFormat="1" ht="10.5">
      <c r="A335" s="17"/>
      <c r="B335" s="12"/>
    </row>
    <row r="336" spans="1:2" s="5" customFormat="1" ht="10.5">
      <c r="A336" s="17"/>
      <c r="B336" s="12"/>
    </row>
    <row r="337" spans="1:2" s="5" customFormat="1" ht="10.5">
      <c r="A337" s="17"/>
      <c r="B337" s="12"/>
    </row>
    <row r="338" spans="1:2" s="5" customFormat="1" ht="10.5">
      <c r="A338" s="17"/>
      <c r="B338" s="12"/>
    </row>
    <row r="339" spans="1:2" s="5" customFormat="1" ht="10.5">
      <c r="A339" s="17"/>
      <c r="B339" s="12"/>
    </row>
    <row r="340" spans="1:2" s="5" customFormat="1" ht="10.5">
      <c r="A340" s="17"/>
      <c r="B340" s="12"/>
    </row>
    <row r="341" spans="1:2" s="5" customFormat="1" ht="10.5">
      <c r="A341" s="17"/>
      <c r="B341" s="12"/>
    </row>
    <row r="342" spans="1:2" s="5" customFormat="1" ht="10.5">
      <c r="A342" s="17"/>
      <c r="B342" s="12"/>
    </row>
    <row r="343" spans="1:2" s="5" customFormat="1" ht="10.5">
      <c r="A343" s="17"/>
      <c r="B343" s="12"/>
    </row>
    <row r="344" spans="1:2" s="5" customFormat="1" ht="10.5">
      <c r="A344" s="17"/>
      <c r="B344" s="12"/>
    </row>
    <row r="345" spans="1:2" s="5" customFormat="1" ht="10.5">
      <c r="A345" s="17"/>
      <c r="B345" s="12"/>
    </row>
    <row r="346" spans="1:2" s="5" customFormat="1" ht="10.5">
      <c r="A346" s="17"/>
      <c r="B346" s="12"/>
    </row>
    <row r="347" spans="1:2" s="5" customFormat="1" ht="10.5">
      <c r="A347" s="17"/>
      <c r="B347" s="12"/>
    </row>
    <row r="348" spans="1:2" s="5" customFormat="1" ht="10.5">
      <c r="A348" s="17"/>
      <c r="B348" s="12"/>
    </row>
    <row r="349" spans="1:2" s="5" customFormat="1" ht="10.5">
      <c r="A349" s="17"/>
      <c r="B349" s="12"/>
    </row>
    <row r="350" spans="1:2" s="5" customFormat="1" ht="10.5">
      <c r="A350" s="17"/>
      <c r="B350" s="12"/>
    </row>
    <row r="351" spans="1:2" s="5" customFormat="1" ht="10.5">
      <c r="A351" s="17"/>
      <c r="B351" s="12"/>
    </row>
    <row r="352" spans="1:2" s="5" customFormat="1" ht="10.5">
      <c r="A352" s="17"/>
      <c r="B352" s="12"/>
    </row>
    <row r="353" spans="1:2" s="5" customFormat="1" ht="10.5">
      <c r="A353" s="17"/>
      <c r="B353" s="12"/>
    </row>
    <row r="354" spans="1:2" s="5" customFormat="1" ht="10.5">
      <c r="A354" s="17"/>
      <c r="B354" s="12"/>
    </row>
    <row r="355" spans="1:2" s="5" customFormat="1" ht="10.5">
      <c r="A355" s="17"/>
      <c r="B355" s="12"/>
    </row>
    <row r="356" spans="1:2" s="5" customFormat="1" ht="10.5">
      <c r="A356" s="17"/>
      <c r="B356" s="12"/>
    </row>
    <row r="357" spans="1:2" s="5" customFormat="1" ht="10.5">
      <c r="A357" s="17"/>
      <c r="B357" s="12"/>
    </row>
    <row r="358" spans="1:2" s="5" customFormat="1" ht="10.5">
      <c r="A358" s="17"/>
      <c r="B358" s="12"/>
    </row>
    <row r="359" spans="1:2" s="5" customFormat="1" ht="10.5">
      <c r="A359" s="17"/>
      <c r="B359" s="12"/>
    </row>
    <row r="360" spans="1:2" s="5" customFormat="1" ht="10.5">
      <c r="A360" s="17"/>
      <c r="B360" s="12"/>
    </row>
    <row r="361" spans="1:2" s="5" customFormat="1" ht="10.5">
      <c r="A361" s="17"/>
      <c r="B361" s="12"/>
    </row>
    <row r="362" spans="1:2" s="5" customFormat="1" ht="10.5">
      <c r="A362" s="17"/>
      <c r="B362" s="12"/>
    </row>
    <row r="363" spans="1:2" s="5" customFormat="1" ht="10.5">
      <c r="A363" s="17"/>
      <c r="B363" s="12"/>
    </row>
    <row r="364" spans="1:2" s="5" customFormat="1" ht="10.5">
      <c r="A364" s="17"/>
      <c r="B364" s="12"/>
    </row>
    <row r="365" spans="1:2" s="5" customFormat="1" ht="10.5">
      <c r="A365" s="17"/>
      <c r="B365" s="12"/>
    </row>
    <row r="366" spans="1:2" s="5" customFormat="1" ht="10.5">
      <c r="A366" s="17"/>
      <c r="B366" s="12"/>
    </row>
    <row r="367" spans="1:2" s="5" customFormat="1" ht="10.5">
      <c r="A367" s="17"/>
      <c r="B367" s="12"/>
    </row>
    <row r="368" spans="1:2" s="5" customFormat="1" ht="10.5">
      <c r="A368" s="17"/>
      <c r="B368" s="12"/>
    </row>
    <row r="369" spans="1:2" s="5" customFormat="1" ht="10.5">
      <c r="A369" s="17"/>
      <c r="B369" s="12"/>
    </row>
    <row r="370" spans="1:2" s="5" customFormat="1" ht="10.5">
      <c r="A370" s="17"/>
      <c r="B370" s="12"/>
    </row>
    <row r="371" spans="1:2" s="5" customFormat="1" ht="10.5">
      <c r="A371" s="17"/>
      <c r="B371" s="12"/>
    </row>
    <row r="372" spans="1:2" s="5" customFormat="1" ht="10.5">
      <c r="A372" s="17"/>
      <c r="B372" s="12"/>
    </row>
    <row r="373" spans="1:2" s="5" customFormat="1" ht="10.5">
      <c r="A373" s="17"/>
      <c r="B373" s="12"/>
    </row>
    <row r="374" spans="1:2" s="5" customFormat="1" ht="10.5">
      <c r="A374" s="17"/>
      <c r="B374" s="12"/>
    </row>
    <row r="375" spans="1:2" s="5" customFormat="1" ht="10.5">
      <c r="A375" s="17"/>
      <c r="B375" s="12"/>
    </row>
    <row r="376" spans="1:2" s="5" customFormat="1" ht="10.5">
      <c r="A376" s="17"/>
      <c r="B376" s="12"/>
    </row>
    <row r="377" spans="1:2" s="5" customFormat="1" ht="10.5">
      <c r="A377" s="17"/>
      <c r="B377" s="12"/>
    </row>
    <row r="378" spans="1:2" s="5" customFormat="1" ht="10.5">
      <c r="A378" s="17"/>
      <c r="B378" s="12"/>
    </row>
    <row r="379" spans="1:2" s="5" customFormat="1" ht="10.5">
      <c r="A379" s="17"/>
      <c r="B379" s="12"/>
    </row>
    <row r="380" spans="1:2" s="5" customFormat="1" ht="10.5">
      <c r="A380" s="17"/>
      <c r="B380" s="12"/>
    </row>
    <row r="381" spans="1:2" s="5" customFormat="1" ht="10.5">
      <c r="A381" s="17"/>
      <c r="B381" s="12"/>
    </row>
    <row r="382" spans="1:2" s="5" customFormat="1" ht="10.5">
      <c r="A382" s="17"/>
      <c r="B382" s="12"/>
    </row>
    <row r="383" spans="1:2" s="5" customFormat="1" ht="10.5">
      <c r="A383" s="17"/>
      <c r="B383" s="12"/>
    </row>
    <row r="384" spans="1:2" s="5" customFormat="1" ht="10.5">
      <c r="A384" s="17"/>
      <c r="B384" s="12"/>
    </row>
    <row r="385" spans="1:2" s="5" customFormat="1" ht="10.5">
      <c r="A385" s="17"/>
      <c r="B385" s="12"/>
    </row>
    <row r="386" spans="1:2" s="5" customFormat="1" ht="10.5">
      <c r="A386" s="17"/>
      <c r="B386" s="12"/>
    </row>
    <row r="387" spans="1:2" s="5" customFormat="1" ht="10.5">
      <c r="A387" s="17"/>
      <c r="B387" s="12"/>
    </row>
    <row r="388" spans="1:2" s="5" customFormat="1" ht="10.5">
      <c r="A388" s="17"/>
      <c r="B388" s="12"/>
    </row>
    <row r="389" spans="1:2" s="5" customFormat="1" ht="10.5">
      <c r="A389" s="17"/>
      <c r="B389" s="12"/>
    </row>
    <row r="390" spans="1:2" s="5" customFormat="1" ht="10.5">
      <c r="A390" s="17"/>
      <c r="B390" s="12"/>
    </row>
    <row r="391" spans="1:2" s="5" customFormat="1" ht="10.5">
      <c r="A391" s="17"/>
      <c r="B391" s="12"/>
    </row>
    <row r="392" spans="1:2" s="5" customFormat="1" ht="10.5">
      <c r="A392" s="17"/>
      <c r="B392" s="12"/>
    </row>
    <row r="393" spans="1:2" s="5" customFormat="1" ht="10.5">
      <c r="A393" s="17"/>
      <c r="B393" s="12"/>
    </row>
    <row r="394" spans="1:2" s="5" customFormat="1" ht="10.5">
      <c r="A394" s="17"/>
      <c r="B394" s="12"/>
    </row>
    <row r="395" spans="1:2" s="5" customFormat="1" ht="10.5">
      <c r="A395" s="17"/>
      <c r="B395" s="12"/>
    </row>
    <row r="396" spans="1:2" s="5" customFormat="1" ht="10.5">
      <c r="A396" s="17"/>
      <c r="B396" s="12"/>
    </row>
    <row r="397" spans="1:2" s="5" customFormat="1" ht="10.5">
      <c r="A397" s="17"/>
      <c r="B397" s="12"/>
    </row>
    <row r="398" spans="1:2" s="5" customFormat="1" ht="10.5">
      <c r="A398" s="17"/>
      <c r="B398" s="12"/>
    </row>
    <row r="399" spans="1:2" s="5" customFormat="1" ht="10.5">
      <c r="A399" s="17"/>
      <c r="B399" s="12"/>
    </row>
    <row r="400" spans="1:2" s="5" customFormat="1" ht="10.5">
      <c r="A400" s="17"/>
      <c r="B400" s="12"/>
    </row>
    <row r="401" spans="1:2" s="5" customFormat="1" ht="10.5">
      <c r="A401" s="17"/>
      <c r="B401" s="12"/>
    </row>
    <row r="402" spans="1:2" s="5" customFormat="1" ht="10.5">
      <c r="A402" s="17"/>
      <c r="B402" s="12"/>
    </row>
    <row r="403" spans="1:2" s="5" customFormat="1" ht="10.5">
      <c r="A403" s="17"/>
      <c r="B403" s="12"/>
    </row>
    <row r="404" spans="1:2" s="5" customFormat="1" ht="10.5">
      <c r="A404" s="17"/>
      <c r="B404" s="12"/>
    </row>
    <row r="405" spans="1:2" s="5" customFormat="1" ht="10.5">
      <c r="A405" s="17"/>
      <c r="B405" s="12"/>
    </row>
    <row r="406" spans="1:2" s="5" customFormat="1" ht="10.5">
      <c r="A406" s="17"/>
      <c r="B406" s="12"/>
    </row>
    <row r="407" spans="1:2" s="5" customFormat="1" ht="10.5">
      <c r="A407" s="17"/>
      <c r="B407" s="12"/>
    </row>
    <row r="408" spans="1:2" s="5" customFormat="1" ht="10.5">
      <c r="A408" s="17"/>
      <c r="B408" s="12"/>
    </row>
    <row r="409" spans="1:2" s="5" customFormat="1" ht="10.5">
      <c r="A409" s="17"/>
      <c r="B409" s="12"/>
    </row>
    <row r="410" spans="1:2" s="5" customFormat="1" ht="10.5">
      <c r="A410" s="17"/>
      <c r="B410" s="12"/>
    </row>
    <row r="411" spans="1:2" s="5" customFormat="1" ht="10.5">
      <c r="A411" s="17"/>
      <c r="B411" s="12"/>
    </row>
    <row r="412" spans="1:2" s="5" customFormat="1" ht="10.5">
      <c r="A412" s="17"/>
      <c r="B412" s="12"/>
    </row>
    <row r="413" spans="1:2" s="5" customFormat="1" ht="10.5">
      <c r="A413" s="17"/>
      <c r="B413" s="12"/>
    </row>
    <row r="414" spans="1:2" s="5" customFormat="1" ht="10.5">
      <c r="A414" s="17"/>
      <c r="B414" s="12"/>
    </row>
    <row r="415" spans="1:2" s="5" customFormat="1" ht="10.5">
      <c r="A415" s="17"/>
      <c r="B415" s="12"/>
    </row>
    <row r="416" spans="1:2" s="5" customFormat="1" ht="10.5">
      <c r="A416" s="17"/>
      <c r="B416" s="12"/>
    </row>
    <row r="417" spans="1:2" s="5" customFormat="1" ht="10.5">
      <c r="A417" s="17"/>
      <c r="B417" s="12"/>
    </row>
    <row r="418" spans="1:2" s="5" customFormat="1" ht="10.5">
      <c r="A418" s="17"/>
      <c r="B418" s="12"/>
    </row>
    <row r="419" spans="1:2" s="5" customFormat="1" ht="10.5">
      <c r="A419" s="17"/>
      <c r="B419" s="12"/>
    </row>
    <row r="420" spans="1:2" s="5" customFormat="1" ht="10.5">
      <c r="A420" s="17"/>
      <c r="B420" s="12"/>
    </row>
    <row r="421" spans="1:2" s="5" customFormat="1" ht="10.5">
      <c r="A421" s="17"/>
      <c r="B421" s="12"/>
    </row>
    <row r="422" spans="1:2" s="5" customFormat="1" ht="10.5">
      <c r="A422" s="17"/>
      <c r="B422" s="12"/>
    </row>
    <row r="423" spans="1:2" s="5" customFormat="1" ht="10.5">
      <c r="A423" s="17"/>
      <c r="B423" s="12"/>
    </row>
    <row r="424" spans="1:2" s="5" customFormat="1" ht="10.5">
      <c r="A424" s="17"/>
      <c r="B424" s="12"/>
    </row>
    <row r="425" spans="1:2" s="5" customFormat="1" ht="10.5">
      <c r="A425" s="17"/>
      <c r="B425" s="12"/>
    </row>
    <row r="426" spans="1:2" s="5" customFormat="1" ht="10.5">
      <c r="A426" s="17"/>
      <c r="B426" s="12"/>
    </row>
    <row r="427" spans="1:2" s="5" customFormat="1" ht="10.5">
      <c r="A427" s="17"/>
      <c r="B427" s="12"/>
    </row>
    <row r="428" spans="1:2" s="5" customFormat="1" ht="10.5">
      <c r="A428" s="17"/>
      <c r="B428" s="12"/>
    </row>
    <row r="429" spans="1:2" s="5" customFormat="1" ht="10.5">
      <c r="A429" s="17"/>
      <c r="B429" s="12"/>
    </row>
    <row r="430" spans="1:2" s="5" customFormat="1" ht="10.5">
      <c r="A430" s="17"/>
      <c r="B430" s="12"/>
    </row>
    <row r="431" spans="1:2" s="5" customFormat="1" ht="10.5">
      <c r="A431" s="17"/>
      <c r="B431" s="12"/>
    </row>
    <row r="432" spans="1:2" s="5" customFormat="1" ht="10.5">
      <c r="A432" s="17"/>
      <c r="B432" s="12"/>
    </row>
    <row r="433" spans="1:2" s="5" customFormat="1" ht="10.5">
      <c r="A433" s="17"/>
      <c r="B433" s="12"/>
    </row>
    <row r="434" spans="1:2" s="5" customFormat="1" ht="10.5">
      <c r="A434" s="17"/>
      <c r="B434" s="12"/>
    </row>
    <row r="435" spans="1:2" s="5" customFormat="1" ht="10.5">
      <c r="A435" s="17"/>
      <c r="B435" s="12"/>
    </row>
    <row r="436" spans="1:2" s="5" customFormat="1" ht="10.5">
      <c r="A436" s="17"/>
      <c r="B436" s="12"/>
    </row>
    <row r="437" spans="1:2" s="5" customFormat="1" ht="10.5">
      <c r="A437" s="17"/>
      <c r="B437" s="12"/>
    </row>
    <row r="438" spans="1:2" s="5" customFormat="1" ht="10.5">
      <c r="A438" s="17"/>
      <c r="B438" s="12"/>
    </row>
    <row r="439" spans="1:2" s="5" customFormat="1" ht="10.5">
      <c r="A439" s="17"/>
      <c r="B439" s="12"/>
    </row>
    <row r="440" spans="1:2" s="5" customFormat="1" ht="10.5">
      <c r="A440" s="17"/>
      <c r="B440" s="12"/>
    </row>
    <row r="441" spans="1:2" s="5" customFormat="1" ht="10.5">
      <c r="A441" s="17"/>
      <c r="B441" s="12"/>
    </row>
    <row r="442" spans="1:2" s="5" customFormat="1" ht="10.5">
      <c r="A442" s="17"/>
      <c r="B442" s="12"/>
    </row>
    <row r="443" spans="1:2" s="5" customFormat="1" ht="10.5">
      <c r="A443" s="17"/>
      <c r="B443" s="12"/>
    </row>
    <row r="444" spans="1:2" s="5" customFormat="1" ht="10.5">
      <c r="A444" s="17"/>
      <c r="B444" s="12"/>
    </row>
    <row r="445" spans="1:2" s="5" customFormat="1" ht="10.5">
      <c r="A445" s="17"/>
      <c r="B445" s="12"/>
    </row>
    <row r="446" spans="1:2" s="5" customFormat="1" ht="10.5">
      <c r="A446" s="17"/>
      <c r="B446" s="12"/>
    </row>
    <row r="447" spans="1:2" s="5" customFormat="1" ht="10.5">
      <c r="A447" s="17"/>
      <c r="B447" s="12"/>
    </row>
    <row r="448" spans="1:2" s="5" customFormat="1" ht="10.5">
      <c r="A448" s="17"/>
      <c r="B448" s="12"/>
    </row>
    <row r="449" spans="1:2" s="5" customFormat="1" ht="10.5">
      <c r="A449" s="17"/>
      <c r="B449" s="12"/>
    </row>
    <row r="450" spans="1:2" s="5" customFormat="1" ht="10.5">
      <c r="A450" s="17"/>
      <c r="B450" s="12"/>
    </row>
    <row r="451" spans="1:2" s="5" customFormat="1" ht="10.5">
      <c r="A451" s="17"/>
      <c r="B451" s="12"/>
    </row>
    <row r="452" spans="1:2" s="5" customFormat="1" ht="10.5">
      <c r="A452" s="17"/>
      <c r="B452" s="12"/>
    </row>
    <row r="453" spans="1:2" s="5" customFormat="1" ht="10.5">
      <c r="A453" s="17"/>
      <c r="B453" s="12"/>
    </row>
    <row r="454" spans="1:2" s="5" customFormat="1" ht="10.5">
      <c r="A454" s="17"/>
      <c r="B454" s="12"/>
    </row>
    <row r="455" spans="1:2" s="5" customFormat="1" ht="10.5">
      <c r="A455" s="17"/>
      <c r="B455" s="12"/>
    </row>
    <row r="456" spans="1:2" s="5" customFormat="1" ht="10.5">
      <c r="A456" s="17"/>
      <c r="B456" s="12"/>
    </row>
    <row r="457" spans="1:2" s="5" customFormat="1" ht="10.5">
      <c r="A457" s="17"/>
      <c r="B457" s="12"/>
    </row>
    <row r="458" spans="1:2" s="5" customFormat="1" ht="10.5">
      <c r="A458" s="17"/>
      <c r="B458" s="12"/>
    </row>
    <row r="459" spans="1:2" s="5" customFormat="1" ht="10.5">
      <c r="A459" s="17"/>
      <c r="B459" s="12"/>
    </row>
    <row r="460" spans="1:2" s="5" customFormat="1" ht="10.5">
      <c r="A460" s="17"/>
      <c r="B460" s="12"/>
    </row>
    <row r="461" spans="1:2" s="5" customFormat="1" ht="10.5">
      <c r="A461" s="17"/>
      <c r="B461" s="12"/>
    </row>
    <row r="462" spans="1:2" s="5" customFormat="1" ht="10.5">
      <c r="A462" s="17"/>
      <c r="B462" s="12"/>
    </row>
    <row r="463" spans="1:2" s="5" customFormat="1" ht="10.5">
      <c r="A463" s="17"/>
      <c r="B463" s="12"/>
    </row>
    <row r="464" spans="1:2" s="5" customFormat="1" ht="10.5">
      <c r="A464" s="17"/>
      <c r="B464" s="12"/>
    </row>
    <row r="465" spans="1:2" s="5" customFormat="1" ht="10.5">
      <c r="A465" s="17"/>
      <c r="B465" s="12"/>
    </row>
    <row r="466" spans="1:2" s="5" customFormat="1" ht="10.5">
      <c r="A466" s="17"/>
      <c r="B466" s="12"/>
    </row>
    <row r="467" spans="1:2" s="5" customFormat="1" ht="10.5">
      <c r="A467" s="17"/>
      <c r="B467" s="12"/>
    </row>
    <row r="468" spans="1:2" s="5" customFormat="1" ht="10.5">
      <c r="A468" s="17"/>
      <c r="B468" s="12"/>
    </row>
    <row r="469" spans="1:2" s="5" customFormat="1" ht="10.5">
      <c r="A469" s="17"/>
      <c r="B469" s="12"/>
    </row>
    <row r="470" spans="1:2" s="5" customFormat="1" ht="10.5">
      <c r="A470" s="17"/>
      <c r="B470" s="12"/>
    </row>
    <row r="471" spans="1:2" s="5" customFormat="1" ht="10.5">
      <c r="A471" s="17"/>
      <c r="B471" s="12"/>
    </row>
    <row r="472" spans="1:2" s="5" customFormat="1" ht="10.5">
      <c r="A472" s="17"/>
      <c r="B472" s="12"/>
    </row>
    <row r="473" spans="1:2" s="5" customFormat="1" ht="10.5">
      <c r="A473" s="17"/>
      <c r="B473" s="12"/>
    </row>
    <row r="474" spans="1:2" s="5" customFormat="1" ht="10.5">
      <c r="A474" s="17"/>
      <c r="B474" s="12"/>
    </row>
    <row r="475" spans="1:2" s="5" customFormat="1" ht="10.5">
      <c r="A475" s="17"/>
      <c r="B475" s="12"/>
    </row>
    <row r="476" spans="1:2" s="5" customFormat="1" ht="10.5">
      <c r="A476" s="17"/>
      <c r="B476" s="12"/>
    </row>
    <row r="477" spans="1:2" s="5" customFormat="1" ht="10.5">
      <c r="A477" s="17"/>
      <c r="B477" s="12"/>
    </row>
    <row r="478" spans="1:2" s="5" customFormat="1" ht="10.5">
      <c r="A478" s="17"/>
      <c r="B478" s="12"/>
    </row>
    <row r="479" spans="1:2" s="5" customFormat="1" ht="10.5">
      <c r="A479" s="17"/>
      <c r="B479" s="12"/>
    </row>
    <row r="480" spans="1:2" s="5" customFormat="1" ht="10.5">
      <c r="A480" s="17"/>
      <c r="B480" s="12"/>
    </row>
    <row r="481" spans="1:2" s="5" customFormat="1" ht="10.5">
      <c r="A481" s="17"/>
      <c r="B481" s="12"/>
    </row>
    <row r="482" spans="1:2" s="5" customFormat="1" ht="10.5">
      <c r="A482" s="17"/>
      <c r="B482" s="12"/>
    </row>
    <row r="483" spans="1:2" s="5" customFormat="1" ht="10.5">
      <c r="A483" s="17"/>
      <c r="B483" s="12"/>
    </row>
    <row r="484" spans="1:2" s="5" customFormat="1" ht="10.5">
      <c r="A484" s="17"/>
      <c r="B484" s="12"/>
    </row>
    <row r="485" spans="1:2" s="5" customFormat="1" ht="10.5">
      <c r="A485" s="17"/>
      <c r="B485" s="12"/>
    </row>
    <row r="486" spans="1:2" s="5" customFormat="1" ht="10.5">
      <c r="A486" s="17"/>
      <c r="B486" s="12"/>
    </row>
    <row r="487" spans="1:2" s="5" customFormat="1" ht="10.5">
      <c r="A487" s="17"/>
      <c r="B487" s="12"/>
    </row>
    <row r="488" spans="1:2" s="5" customFormat="1" ht="10.5">
      <c r="A488" s="17"/>
      <c r="B488" s="12"/>
    </row>
    <row r="489" spans="1:2" s="5" customFormat="1" ht="10.5">
      <c r="A489" s="17"/>
      <c r="B489" s="12"/>
    </row>
    <row r="490" spans="1:2" s="5" customFormat="1" ht="10.5">
      <c r="A490" s="17"/>
      <c r="B490" s="12"/>
    </row>
    <row r="491" spans="1:2" s="5" customFormat="1" ht="10.5">
      <c r="A491" s="17"/>
      <c r="B491" s="12"/>
    </row>
    <row r="492" spans="1:2" s="5" customFormat="1" ht="10.5">
      <c r="A492" s="17"/>
      <c r="B492" s="12"/>
    </row>
    <row r="493" spans="1:2" s="5" customFormat="1" ht="10.5">
      <c r="A493" s="17"/>
      <c r="B493" s="12"/>
    </row>
    <row r="494" spans="1:2" s="5" customFormat="1" ht="10.5">
      <c r="A494" s="17"/>
      <c r="B494" s="12"/>
    </row>
    <row r="495" spans="1:2" s="5" customFormat="1" ht="10.5">
      <c r="A495" s="17"/>
      <c r="B495" s="12"/>
    </row>
    <row r="496" spans="1:2" s="5" customFormat="1" ht="10.5">
      <c r="A496" s="17"/>
      <c r="B496" s="12"/>
    </row>
    <row r="497" spans="1:2" s="5" customFormat="1" ht="10.5">
      <c r="A497" s="17"/>
      <c r="B497" s="12"/>
    </row>
    <row r="498" spans="1:2" s="5" customFormat="1" ht="10.5">
      <c r="A498" s="17"/>
      <c r="B498" s="12"/>
    </row>
    <row r="499" spans="1:2" s="5" customFormat="1" ht="10.5">
      <c r="A499" s="17"/>
      <c r="B499" s="12"/>
    </row>
    <row r="500" spans="1:2" s="5" customFormat="1" ht="10.5">
      <c r="A500" s="17"/>
      <c r="B500" s="12"/>
    </row>
    <row r="501" spans="1:2" s="5" customFormat="1" ht="10.5">
      <c r="A501" s="17"/>
      <c r="B501" s="12"/>
    </row>
    <row r="502" spans="1:2" s="5" customFormat="1" ht="10.5">
      <c r="A502" s="17"/>
      <c r="B502" s="12"/>
    </row>
    <row r="503" spans="1:2" s="5" customFormat="1" ht="10.5">
      <c r="A503" s="17"/>
      <c r="B503" s="12"/>
    </row>
    <row r="504" spans="1:2" s="5" customFormat="1" ht="10.5">
      <c r="A504" s="17"/>
      <c r="B504" s="12"/>
    </row>
    <row r="505" spans="1:2" s="5" customFormat="1" ht="10.5">
      <c r="A505" s="17"/>
      <c r="B505" s="12"/>
    </row>
    <row r="506" spans="1:2" s="5" customFormat="1" ht="10.5">
      <c r="A506" s="17"/>
      <c r="B506" s="12"/>
    </row>
    <row r="507" spans="1:2" s="5" customFormat="1" ht="10.5">
      <c r="A507" s="17"/>
      <c r="B507" s="12"/>
    </row>
    <row r="508" spans="1:2" s="5" customFormat="1" ht="10.5">
      <c r="A508" s="17"/>
      <c r="B508" s="12"/>
    </row>
    <row r="509" spans="1:2" s="5" customFormat="1" ht="10.5">
      <c r="A509" s="17"/>
      <c r="B509" s="12"/>
    </row>
    <row r="510" spans="1:2" s="5" customFormat="1" ht="10.5">
      <c r="A510" s="17"/>
      <c r="B510" s="12"/>
    </row>
    <row r="511" spans="1:2" s="5" customFormat="1" ht="10.5">
      <c r="A511" s="17"/>
      <c r="B511" s="12"/>
    </row>
    <row r="512" spans="1:2" s="5" customFormat="1" ht="10.5">
      <c r="A512" s="17"/>
      <c r="B512" s="12"/>
    </row>
    <row r="513" spans="1:2" s="5" customFormat="1" ht="10.5">
      <c r="A513" s="17"/>
      <c r="B513" s="12"/>
    </row>
    <row r="514" spans="1:2" s="5" customFormat="1" ht="10.5">
      <c r="A514" s="17"/>
      <c r="B514" s="12"/>
    </row>
    <row r="515" spans="1:2" s="5" customFormat="1" ht="10.5">
      <c r="A515" s="17"/>
      <c r="B515" s="12"/>
    </row>
    <row r="516" spans="1:2" s="5" customFormat="1" ht="10.5">
      <c r="A516" s="17"/>
      <c r="B516" s="12"/>
    </row>
    <row r="517" spans="1:2" s="5" customFormat="1" ht="10.5">
      <c r="A517" s="17"/>
      <c r="B517" s="12"/>
    </row>
    <row r="518" spans="1:2" s="5" customFormat="1" ht="10.5">
      <c r="A518" s="17"/>
      <c r="B518" s="12"/>
    </row>
    <row r="519" spans="1:2" s="5" customFormat="1" ht="10.5">
      <c r="A519" s="17"/>
      <c r="B519" s="12"/>
    </row>
    <row r="520" spans="1:2" s="5" customFormat="1" ht="10.5">
      <c r="A520" s="17"/>
      <c r="B520" s="12"/>
    </row>
    <row r="521" spans="1:2" s="5" customFormat="1" ht="10.5">
      <c r="A521" s="17"/>
      <c r="B521" s="12"/>
    </row>
    <row r="522" spans="1:2" s="5" customFormat="1" ht="10.5">
      <c r="A522" s="17"/>
      <c r="B522" s="12"/>
    </row>
    <row r="523" spans="1:2" s="5" customFormat="1" ht="10.5">
      <c r="A523" s="17"/>
      <c r="B523" s="12"/>
    </row>
    <row r="524" spans="1:2" s="5" customFormat="1" ht="10.5">
      <c r="A524" s="17"/>
      <c r="B524" s="12"/>
    </row>
    <row r="525" spans="1:2" s="5" customFormat="1" ht="10.5">
      <c r="A525" s="17"/>
      <c r="B525" s="12"/>
    </row>
    <row r="526" spans="1:2" s="5" customFormat="1" ht="10.5">
      <c r="A526" s="17"/>
      <c r="B526" s="12"/>
    </row>
    <row r="527" spans="1:2" s="5" customFormat="1" ht="10.5">
      <c r="A527" s="17"/>
      <c r="B527" s="12"/>
    </row>
    <row r="528" spans="1:2" s="5" customFormat="1" ht="10.5">
      <c r="A528" s="17"/>
      <c r="B528" s="12"/>
    </row>
    <row r="529" spans="1:2" s="5" customFormat="1" ht="10.5">
      <c r="A529" s="17"/>
      <c r="B529" s="12"/>
    </row>
    <row r="530" spans="1:2" s="5" customFormat="1" ht="10.5">
      <c r="A530" s="17"/>
      <c r="B530" s="12"/>
    </row>
    <row r="531" spans="1:2" s="5" customFormat="1" ht="10.5">
      <c r="A531" s="17"/>
      <c r="B531" s="12"/>
    </row>
    <row r="532" spans="1:2" s="5" customFormat="1" ht="10.5">
      <c r="A532" s="17"/>
      <c r="B532" s="12"/>
    </row>
    <row r="533" spans="1:2" s="5" customFormat="1" ht="10.5">
      <c r="A533" s="17"/>
      <c r="B533" s="12"/>
    </row>
    <row r="534" spans="1:2" s="5" customFormat="1" ht="10.5">
      <c r="A534" s="17"/>
      <c r="B534" s="12"/>
    </row>
    <row r="535" spans="1:2" s="5" customFormat="1" ht="10.5">
      <c r="A535" s="17"/>
      <c r="B535" s="12"/>
    </row>
    <row r="536" spans="1:2" s="5" customFormat="1" ht="10.5">
      <c r="A536" s="17"/>
      <c r="B536" s="12"/>
    </row>
    <row r="537" spans="1:2" s="5" customFormat="1" ht="10.5">
      <c r="A537" s="17"/>
      <c r="B537" s="12"/>
    </row>
    <row r="538" spans="1:2" s="5" customFormat="1" ht="10.5">
      <c r="A538" s="17"/>
      <c r="B538" s="12"/>
    </row>
    <row r="539" spans="1:2" s="5" customFormat="1" ht="10.5">
      <c r="A539" s="17"/>
      <c r="B539" s="12"/>
    </row>
    <row r="540" spans="1:2" s="5" customFormat="1" ht="10.5">
      <c r="A540" s="17"/>
      <c r="B540" s="12"/>
    </row>
    <row r="541" spans="1:2" s="5" customFormat="1" ht="10.5">
      <c r="A541" s="17"/>
      <c r="B541" s="12"/>
    </row>
    <row r="542" spans="1:2" s="5" customFormat="1" ht="10.5">
      <c r="A542" s="17"/>
      <c r="B542" s="12"/>
    </row>
    <row r="543" spans="1:2" s="5" customFormat="1" ht="10.5">
      <c r="A543" s="17"/>
      <c r="B543" s="12"/>
    </row>
    <row r="544" spans="1:2" s="5" customFormat="1" ht="10.5">
      <c r="A544" s="17"/>
      <c r="B544" s="12"/>
    </row>
    <row r="545" spans="1:2" s="5" customFormat="1" ht="10.5">
      <c r="A545" s="17"/>
      <c r="B545" s="12"/>
    </row>
    <row r="546" spans="1:2" s="5" customFormat="1" ht="10.5">
      <c r="A546" s="17"/>
      <c r="B546" s="12"/>
    </row>
    <row r="547" spans="1:2" s="5" customFormat="1" ht="10.5">
      <c r="A547" s="17"/>
      <c r="B547" s="12"/>
    </row>
    <row r="548" spans="1:2" s="5" customFormat="1" ht="10.5">
      <c r="A548" s="17"/>
      <c r="B548" s="12"/>
    </row>
    <row r="549" spans="1:2" s="5" customFormat="1" ht="10.5">
      <c r="A549" s="17"/>
      <c r="B549" s="12"/>
    </row>
    <row r="550" spans="1:2" s="5" customFormat="1" ht="10.5">
      <c r="A550" s="17"/>
      <c r="B550" s="12"/>
    </row>
    <row r="551" spans="1:2" s="5" customFormat="1" ht="10.5">
      <c r="A551" s="17"/>
      <c r="B551" s="12"/>
    </row>
    <row r="552" spans="1:2" s="5" customFormat="1" ht="10.5">
      <c r="A552" s="17"/>
      <c r="B552" s="12"/>
    </row>
    <row r="553" spans="1:2" s="5" customFormat="1" ht="10.5">
      <c r="A553" s="17"/>
      <c r="B553" s="12"/>
    </row>
    <row r="554" spans="1:2" s="5" customFormat="1" ht="10.5">
      <c r="A554" s="17"/>
      <c r="B554" s="12"/>
    </row>
    <row r="555" spans="1:2" s="5" customFormat="1" ht="10.5">
      <c r="A555" s="17"/>
      <c r="B555" s="12"/>
    </row>
    <row r="556" spans="1:2" s="5" customFormat="1" ht="10.5">
      <c r="A556" s="17"/>
      <c r="B556" s="12"/>
    </row>
    <row r="557" spans="1:2" s="5" customFormat="1" ht="10.5">
      <c r="A557" s="17"/>
      <c r="B557" s="12"/>
    </row>
    <row r="558" spans="1:2" s="5" customFormat="1" ht="10.5">
      <c r="A558" s="17"/>
      <c r="B558" s="12"/>
    </row>
    <row r="559" spans="1:2" s="5" customFormat="1" ht="10.5">
      <c r="A559" s="17"/>
      <c r="B559" s="12"/>
    </row>
    <row r="560" spans="1:2" s="5" customFormat="1" ht="10.5">
      <c r="A560" s="17"/>
      <c r="B560" s="12"/>
    </row>
    <row r="561" spans="1:2" s="5" customFormat="1" ht="10.5">
      <c r="A561" s="17"/>
      <c r="B561" s="12"/>
    </row>
    <row r="562" spans="1:2" s="5" customFormat="1" ht="10.5">
      <c r="A562" s="17"/>
      <c r="B562" s="12"/>
    </row>
    <row r="563" spans="1:2" s="5" customFormat="1" ht="10.5">
      <c r="A563" s="17"/>
      <c r="B563" s="12"/>
    </row>
    <row r="564" spans="1:2" s="5" customFormat="1" ht="10.5">
      <c r="A564" s="17"/>
      <c r="B564" s="12"/>
    </row>
    <row r="565" spans="1:2" s="5" customFormat="1" ht="10.5">
      <c r="A565" s="17"/>
      <c r="B565" s="12"/>
    </row>
    <row r="566" spans="1:2" s="5" customFormat="1" ht="10.5">
      <c r="A566" s="17"/>
      <c r="B566" s="12"/>
    </row>
    <row r="567" spans="1:2" s="5" customFormat="1" ht="10.5">
      <c r="A567" s="17"/>
      <c r="B567" s="12"/>
    </row>
    <row r="568" spans="1:2" s="5" customFormat="1" ht="10.5">
      <c r="A568" s="17"/>
      <c r="B568" s="12"/>
    </row>
    <row r="569" spans="1:2" s="5" customFormat="1" ht="10.5">
      <c r="A569" s="17"/>
      <c r="B569" s="12"/>
    </row>
    <row r="570" spans="1:2" s="5" customFormat="1" ht="10.5">
      <c r="A570" s="17"/>
      <c r="B570" s="12"/>
    </row>
    <row r="571" spans="1:2" s="5" customFormat="1" ht="10.5">
      <c r="A571" s="17"/>
      <c r="B571" s="12"/>
    </row>
    <row r="572" spans="1:2" s="5" customFormat="1" ht="10.5">
      <c r="A572" s="17"/>
      <c r="B572" s="12"/>
    </row>
    <row r="573" spans="1:2" s="5" customFormat="1" ht="10.5">
      <c r="A573" s="17"/>
      <c r="B573" s="12"/>
    </row>
    <row r="574" spans="1:2" s="5" customFormat="1" ht="10.5">
      <c r="A574" s="17"/>
      <c r="B574" s="12"/>
    </row>
    <row r="575" spans="1:2" s="5" customFormat="1" ht="10.5">
      <c r="A575" s="17"/>
      <c r="B575" s="12"/>
    </row>
    <row r="576" spans="1:2" s="5" customFormat="1" ht="10.5">
      <c r="A576" s="17"/>
      <c r="B576" s="12"/>
    </row>
    <row r="577" spans="1:2" s="5" customFormat="1" ht="10.5">
      <c r="A577" s="17"/>
      <c r="B577" s="12"/>
    </row>
    <row r="578" spans="1:2" s="5" customFormat="1" ht="10.5">
      <c r="A578" s="17"/>
      <c r="B578" s="12"/>
    </row>
    <row r="579" spans="1:2" s="5" customFormat="1" ht="10.5">
      <c r="A579" s="17"/>
      <c r="B579" s="12"/>
    </row>
    <row r="580" spans="1:2" s="5" customFormat="1" ht="10.5">
      <c r="A580" s="17"/>
      <c r="B580" s="12"/>
    </row>
    <row r="581" spans="1:2" s="5" customFormat="1" ht="10.5">
      <c r="A581" s="17"/>
      <c r="B581" s="12"/>
    </row>
    <row r="582" spans="1:2" s="5" customFormat="1" ht="10.5">
      <c r="A582" s="17"/>
      <c r="B582" s="12"/>
    </row>
    <row r="583" spans="1:2" s="5" customFormat="1" ht="10.5">
      <c r="A583" s="17"/>
      <c r="B583" s="12"/>
    </row>
    <row r="584" spans="1:2" s="5" customFormat="1" ht="10.5">
      <c r="A584" s="17"/>
      <c r="B584" s="12"/>
    </row>
    <row r="585" spans="1:2" s="5" customFormat="1" ht="10.5">
      <c r="A585" s="17"/>
      <c r="B585" s="12"/>
    </row>
    <row r="586" spans="1:2" s="5" customFormat="1" ht="10.5">
      <c r="A586" s="17"/>
      <c r="B586" s="12"/>
    </row>
    <row r="587" spans="1:2" s="5" customFormat="1" ht="10.5">
      <c r="A587" s="17"/>
      <c r="B587" s="12"/>
    </row>
    <row r="588" spans="1:2" s="5" customFormat="1" ht="10.5">
      <c r="A588" s="17"/>
      <c r="B588" s="12"/>
    </row>
    <row r="589" spans="1:2" s="5" customFormat="1" ht="10.5">
      <c r="A589" s="17"/>
      <c r="B589" s="12"/>
    </row>
    <row r="590" spans="1:2" s="5" customFormat="1" ht="10.5">
      <c r="A590" s="17"/>
      <c r="B590" s="12"/>
    </row>
    <row r="591" spans="1:2" s="5" customFormat="1" ht="10.5">
      <c r="A591" s="17"/>
      <c r="B591" s="12"/>
    </row>
    <row r="592" spans="1:2" s="5" customFormat="1" ht="10.5">
      <c r="A592" s="17"/>
      <c r="B592" s="12"/>
    </row>
    <row r="593" spans="1:2" s="5" customFormat="1" ht="10.5">
      <c r="A593" s="17"/>
      <c r="B593" s="12"/>
    </row>
    <row r="594" spans="1:2" s="5" customFormat="1" ht="10.5">
      <c r="A594" s="17"/>
      <c r="B594" s="12"/>
    </row>
    <row r="595" spans="1:2" s="5" customFormat="1" ht="10.5">
      <c r="A595" s="17"/>
      <c r="B595" s="12"/>
    </row>
    <row r="596" spans="1:2" s="5" customFormat="1" ht="10.5">
      <c r="A596" s="17"/>
      <c r="B596" s="12"/>
    </row>
    <row r="597" spans="1:2" s="5" customFormat="1" ht="10.5">
      <c r="A597" s="17"/>
      <c r="B597" s="12"/>
    </row>
    <row r="598" spans="1:2" s="5" customFormat="1" ht="10.5">
      <c r="A598" s="17"/>
      <c r="B598" s="12"/>
    </row>
    <row r="599" spans="1:2" s="5" customFormat="1" ht="10.5">
      <c r="A599" s="17"/>
      <c r="B599" s="12"/>
    </row>
    <row r="600" spans="1:2" s="5" customFormat="1" ht="10.5">
      <c r="A600" s="17"/>
      <c r="B600" s="12"/>
    </row>
    <row r="601" spans="1:2" s="5" customFormat="1" ht="10.5">
      <c r="A601" s="17"/>
      <c r="B601" s="12"/>
    </row>
    <row r="602" spans="1:2" s="5" customFormat="1" ht="10.5">
      <c r="A602" s="17"/>
      <c r="B602" s="12"/>
    </row>
    <row r="603" spans="1:2" s="5" customFormat="1" ht="10.5">
      <c r="A603" s="17"/>
      <c r="B603" s="12"/>
    </row>
    <row r="604" spans="1:2" s="5" customFormat="1" ht="10.5">
      <c r="A604" s="17"/>
      <c r="B604" s="12"/>
    </row>
    <row r="605" spans="1:2" s="5" customFormat="1" ht="10.5">
      <c r="A605" s="17"/>
      <c r="B605" s="12"/>
    </row>
    <row r="606" spans="1:2" s="5" customFormat="1" ht="10.5">
      <c r="A606" s="17"/>
      <c r="B606" s="12"/>
    </row>
    <row r="607" spans="1:2" s="5" customFormat="1" ht="10.5">
      <c r="A607" s="17"/>
      <c r="B607" s="12"/>
    </row>
    <row r="608" spans="1:2" s="5" customFormat="1" ht="10.5">
      <c r="A608" s="17"/>
      <c r="B608" s="12"/>
    </row>
    <row r="609" spans="1:2" s="5" customFormat="1" ht="10.5">
      <c r="A609" s="17"/>
      <c r="B609" s="12"/>
    </row>
    <row r="610" spans="1:2" s="5" customFormat="1" ht="10.5">
      <c r="A610" s="17"/>
      <c r="B610" s="12"/>
    </row>
    <row r="611" spans="1:2" s="5" customFormat="1" ht="10.5">
      <c r="A611" s="17"/>
      <c r="B611" s="12"/>
    </row>
    <row r="612" spans="1:2" s="5" customFormat="1" ht="10.5">
      <c r="A612" s="17"/>
      <c r="B612" s="12"/>
    </row>
    <row r="613" spans="1:2" s="5" customFormat="1" ht="10.5">
      <c r="A613" s="17"/>
      <c r="B613" s="12"/>
    </row>
    <row r="614" spans="1:2" s="5" customFormat="1" ht="10.5">
      <c r="A614" s="17"/>
      <c r="B614" s="12"/>
    </row>
    <row r="615" spans="1:2" s="5" customFormat="1" ht="10.5">
      <c r="A615" s="17"/>
      <c r="B615" s="12"/>
    </row>
    <row r="616" spans="1:2" s="5" customFormat="1" ht="10.5">
      <c r="A616" s="17"/>
      <c r="B616" s="12"/>
    </row>
    <row r="617" spans="1:2" s="5" customFormat="1" ht="10.5">
      <c r="A617" s="17"/>
      <c r="B617" s="12"/>
    </row>
    <row r="618" spans="1:2" s="5" customFormat="1" ht="10.5">
      <c r="A618" s="17"/>
      <c r="B618" s="12"/>
    </row>
    <row r="619" spans="1:2" s="5" customFormat="1" ht="10.5">
      <c r="A619" s="17"/>
      <c r="B619" s="12"/>
    </row>
    <row r="620" spans="1:2" s="5" customFormat="1" ht="10.5">
      <c r="A620" s="17"/>
      <c r="B620" s="12"/>
    </row>
    <row r="621" spans="1:2" s="5" customFormat="1" ht="10.5">
      <c r="A621" s="17"/>
      <c r="B621" s="12"/>
    </row>
    <row r="622" spans="1:2" s="5" customFormat="1" ht="10.5">
      <c r="A622" s="17"/>
      <c r="B622" s="12"/>
    </row>
    <row r="623" spans="1:2" s="5" customFormat="1" ht="10.5">
      <c r="A623" s="17"/>
      <c r="B623" s="12"/>
    </row>
    <row r="624" spans="1:2" s="5" customFormat="1" ht="10.5">
      <c r="A624" s="17"/>
      <c r="B624" s="12"/>
    </row>
    <row r="625" spans="1:2" s="5" customFormat="1" ht="10.5">
      <c r="A625" s="17"/>
      <c r="B625" s="12"/>
    </row>
    <row r="626" spans="1:2" s="5" customFormat="1" ht="10.5">
      <c r="A626" s="17"/>
      <c r="B626" s="12"/>
    </row>
    <row r="627" spans="1:2" s="5" customFormat="1" ht="10.5">
      <c r="A627" s="17"/>
      <c r="B627" s="12"/>
    </row>
    <row r="628" spans="1:2" s="5" customFormat="1" ht="10.5">
      <c r="A628" s="17"/>
      <c r="B628" s="12"/>
    </row>
    <row r="629" spans="1:2" s="5" customFormat="1" ht="10.5">
      <c r="A629" s="17"/>
      <c r="B629" s="12"/>
    </row>
    <row r="630" spans="1:2" s="5" customFormat="1" ht="10.5">
      <c r="A630" s="17"/>
      <c r="B630" s="12"/>
    </row>
    <row r="631" spans="1:2" s="5" customFormat="1" ht="10.5">
      <c r="A631" s="17"/>
      <c r="B631" s="12"/>
    </row>
    <row r="632" spans="1:2" s="5" customFormat="1" ht="10.5">
      <c r="A632" s="17"/>
      <c r="B632" s="12"/>
    </row>
    <row r="633" spans="1:2" s="5" customFormat="1" ht="10.5">
      <c r="A633" s="17"/>
      <c r="B633" s="12"/>
    </row>
    <row r="634" spans="1:2" s="5" customFormat="1" ht="10.5">
      <c r="A634" s="17"/>
      <c r="B634" s="12"/>
    </row>
    <row r="635" spans="1:2" s="5" customFormat="1" ht="10.5">
      <c r="A635" s="17"/>
      <c r="B635" s="12"/>
    </row>
    <row r="636" spans="1:2" s="5" customFormat="1" ht="10.5">
      <c r="A636" s="17"/>
      <c r="B636" s="12"/>
    </row>
    <row r="637" spans="1:2" s="5" customFormat="1" ht="10.5">
      <c r="A637" s="17"/>
      <c r="B637" s="12"/>
    </row>
    <row r="638" spans="1:2" s="5" customFormat="1" ht="10.5">
      <c r="A638" s="17"/>
      <c r="B638" s="12"/>
    </row>
    <row r="639" spans="1:2" s="5" customFormat="1" ht="10.5">
      <c r="A639" s="17"/>
      <c r="B639" s="12"/>
    </row>
    <row r="640" spans="1:2" s="5" customFormat="1" ht="10.5">
      <c r="A640" s="17"/>
      <c r="B640" s="12"/>
    </row>
    <row r="641" spans="1:2" s="5" customFormat="1" ht="10.5">
      <c r="A641" s="17"/>
      <c r="B641" s="12"/>
    </row>
    <row r="642" spans="1:2" s="5" customFormat="1" ht="10.5">
      <c r="A642" s="17"/>
      <c r="B642" s="12"/>
    </row>
    <row r="643" spans="1:2" s="5" customFormat="1" ht="10.5">
      <c r="A643" s="17"/>
      <c r="B643" s="12"/>
    </row>
    <row r="644" spans="1:2" s="5" customFormat="1" ht="10.5">
      <c r="A644" s="17"/>
      <c r="B644" s="12"/>
    </row>
    <row r="645" spans="1:2" s="5" customFormat="1" ht="10.5">
      <c r="A645" s="17"/>
      <c r="B645" s="12"/>
    </row>
    <row r="646" spans="1:2" s="5" customFormat="1" ht="10.5">
      <c r="A646" s="17"/>
      <c r="B646" s="12"/>
    </row>
    <row r="647" spans="1:2" s="5" customFormat="1" ht="10.5">
      <c r="A647" s="17"/>
      <c r="B647" s="12"/>
    </row>
    <row r="648" spans="1:2" s="5" customFormat="1" ht="10.5">
      <c r="A648" s="17"/>
      <c r="B648" s="12"/>
    </row>
    <row r="649" spans="1:2" s="5" customFormat="1" ht="10.5">
      <c r="A649" s="17"/>
      <c r="B649" s="12"/>
    </row>
    <row r="650" spans="1:2" s="5" customFormat="1" ht="10.5">
      <c r="A650" s="17"/>
      <c r="B650" s="12"/>
    </row>
    <row r="651" spans="1:2" s="5" customFormat="1" ht="10.5">
      <c r="A651" s="17"/>
      <c r="B651" s="12"/>
    </row>
    <row r="652" spans="1:2" s="5" customFormat="1" ht="10.5">
      <c r="A652" s="17"/>
      <c r="B652" s="12"/>
    </row>
    <row r="653" spans="1:2" s="5" customFormat="1" ht="10.5">
      <c r="A653" s="17"/>
      <c r="B653" s="12"/>
    </row>
    <row r="654" spans="1:2" s="5" customFormat="1" ht="10.5">
      <c r="A654" s="17"/>
      <c r="B654" s="12"/>
    </row>
    <row r="655" spans="1:2" s="5" customFormat="1" ht="10.5">
      <c r="A655" s="17"/>
      <c r="B655" s="12"/>
    </row>
    <row r="656" spans="1:2" s="5" customFormat="1" ht="10.5">
      <c r="A656" s="17"/>
      <c r="B656" s="12"/>
    </row>
    <row r="657" spans="1:2" s="5" customFormat="1" ht="10.5">
      <c r="A657" s="17"/>
      <c r="B657" s="12"/>
    </row>
    <row r="658" spans="1:2" s="5" customFormat="1" ht="10.5">
      <c r="A658" s="17"/>
      <c r="B658" s="12"/>
    </row>
    <row r="659" spans="1:2" s="5" customFormat="1" ht="10.5">
      <c r="A659" s="17"/>
      <c r="B659" s="12"/>
    </row>
    <row r="660" spans="1:2" s="5" customFormat="1" ht="10.5">
      <c r="A660" s="17"/>
      <c r="B660" s="12"/>
    </row>
    <row r="661" spans="1:2" s="5" customFormat="1" ht="10.5">
      <c r="A661" s="17"/>
      <c r="B661" s="12"/>
    </row>
    <row r="662" spans="1:2" s="5" customFormat="1" ht="10.5">
      <c r="A662" s="17"/>
      <c r="B662" s="12"/>
    </row>
    <row r="663" spans="1:2" s="5" customFormat="1" ht="10.5">
      <c r="A663" s="17"/>
      <c r="B663" s="12"/>
    </row>
    <row r="664" spans="1:2" s="5" customFormat="1" ht="10.5">
      <c r="A664" s="17"/>
      <c r="B664" s="12"/>
    </row>
    <row r="665" spans="1:2" s="5" customFormat="1" ht="10.5">
      <c r="A665" s="17"/>
      <c r="B665" s="12"/>
    </row>
    <row r="666" spans="1:2" s="5" customFormat="1" ht="10.5">
      <c r="A666" s="17"/>
      <c r="B666" s="12"/>
    </row>
    <row r="667" spans="1:2" s="5" customFormat="1" ht="10.5">
      <c r="A667" s="17"/>
      <c r="B667" s="12"/>
    </row>
    <row r="668" spans="1:2" s="5" customFormat="1" ht="10.5">
      <c r="A668" s="17"/>
      <c r="B668" s="12"/>
    </row>
    <row r="669" spans="1:2" s="5" customFormat="1" ht="10.5">
      <c r="A669" s="17"/>
      <c r="B669" s="12"/>
    </row>
    <row r="670" spans="1:2" s="5" customFormat="1" ht="10.5">
      <c r="A670" s="17"/>
      <c r="B670" s="12"/>
    </row>
    <row r="671" spans="1:2" s="5" customFormat="1" ht="10.5">
      <c r="A671" s="17"/>
      <c r="B671" s="12"/>
    </row>
    <row r="672" spans="1:2" s="5" customFormat="1" ht="10.5">
      <c r="A672" s="17"/>
      <c r="B672" s="12"/>
    </row>
    <row r="673" spans="1:2" s="5" customFormat="1" ht="10.5">
      <c r="A673" s="17"/>
      <c r="B673" s="12"/>
    </row>
    <row r="674" spans="1:2" s="5" customFormat="1" ht="10.5">
      <c r="A674" s="17"/>
      <c r="B674" s="12"/>
    </row>
    <row r="675" spans="1:2" s="5" customFormat="1" ht="10.5">
      <c r="A675" s="17"/>
      <c r="B675" s="12"/>
    </row>
    <row r="676" spans="1:15" ht="10.5">
      <c r="A676" s="17"/>
      <c r="B676" s="1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</row>
    <row r="677" spans="1:15" ht="10.5">
      <c r="A677" s="17"/>
      <c r="B677" s="1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</row>
    <row r="678" spans="1:15" ht="10.5">
      <c r="A678" s="17"/>
      <c r="B678" s="1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</row>
    <row r="679" spans="1:15" ht="10.5">
      <c r="A679" s="17"/>
      <c r="B679" s="1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</row>
    <row r="680" spans="1:15" ht="10.5">
      <c r="A680" s="17"/>
      <c r="B680" s="1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</row>
    <row r="681" spans="1:15" ht="10.5">
      <c r="A681" s="17"/>
      <c r="B681" s="1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</row>
    <row r="682" spans="1:15" ht="10.5">
      <c r="A682" s="17"/>
      <c r="B682" s="1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</row>
    <row r="683" spans="1:15" ht="10.5">
      <c r="A683" s="17"/>
      <c r="B683" s="1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</row>
    <row r="684" spans="1:15" ht="10.5">
      <c r="A684" s="17"/>
      <c r="B684" s="1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</row>
    <row r="685" spans="1:15" ht="10.5">
      <c r="A685" s="17"/>
      <c r="B685" s="1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spans="1:15" ht="10.5">
      <c r="A686" s="17"/>
      <c r="B686" s="1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spans="1:15" ht="10.5">
      <c r="A687" s="17"/>
      <c r="B687" s="1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</row>
    <row r="688" spans="1:15" ht="10.5">
      <c r="A688" s="17"/>
      <c r="B688" s="1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</row>
    <row r="689" spans="1:15" ht="10.5">
      <c r="A689" s="17"/>
      <c r="B689" s="1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</row>
    <row r="690" spans="1:15" ht="10.5">
      <c r="A690" s="17"/>
      <c r="B690" s="1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</row>
    <row r="691" spans="1:15" ht="10.5">
      <c r="A691" s="17"/>
      <c r="B691" s="1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</row>
    <row r="692" spans="1:15" ht="10.5">
      <c r="A692" s="17"/>
      <c r="B692" s="1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</row>
    <row r="693" spans="1:15" ht="10.5">
      <c r="A693" s="17"/>
      <c r="B693" s="1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</row>
    <row r="694" spans="1:15" ht="10.5">
      <c r="A694" s="17"/>
      <c r="B694" s="1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</row>
    <row r="695" spans="1:15" ht="10.5">
      <c r="A695" s="17"/>
      <c r="B695" s="1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</row>
    <row r="696" spans="1:15" ht="10.5">
      <c r="A696" s="17"/>
      <c r="B696" s="1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</row>
    <row r="697" spans="1:15" ht="10.5">
      <c r="A697" s="17"/>
      <c r="B697" s="1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</row>
    <row r="698" spans="1:15" ht="10.5">
      <c r="A698" s="17"/>
      <c r="B698" s="1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</row>
    <row r="699" spans="1:15" ht="10.5">
      <c r="A699" s="17"/>
      <c r="B699" s="1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</row>
    <row r="700" spans="1:15" ht="10.5">
      <c r="A700" s="17"/>
      <c r="B700" s="1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</row>
    <row r="701" spans="1:15" ht="10.5">
      <c r="A701" s="17"/>
      <c r="B701" s="1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</row>
    <row r="702" spans="1:15" ht="10.5">
      <c r="A702" s="17"/>
      <c r="B702" s="1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</row>
    <row r="703" spans="1:15" ht="10.5">
      <c r="A703" s="17"/>
      <c r="B703" s="1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</row>
    <row r="704" spans="1:15" ht="10.5">
      <c r="A704" s="17"/>
      <c r="B704" s="1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</row>
    <row r="705" spans="1:15" ht="10.5">
      <c r="A705" s="17"/>
      <c r="B705" s="1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</row>
    <row r="706" spans="1:15" ht="10.5">
      <c r="A706" s="17"/>
      <c r="B706" s="1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</row>
    <row r="707" spans="1:15" ht="10.5">
      <c r="A707" s="17"/>
      <c r="B707" s="1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</row>
    <row r="708" spans="1:15" ht="10.5">
      <c r="A708" s="17"/>
      <c r="B708" s="1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</row>
    <row r="709" spans="1:15" ht="10.5">
      <c r="A709" s="17"/>
      <c r="B709" s="1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</row>
    <row r="710" spans="1:15" ht="10.5">
      <c r="A710" s="17"/>
      <c r="B710" s="1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</row>
    <row r="711" spans="1:15" ht="10.5">
      <c r="A711" s="17"/>
      <c r="B711" s="1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spans="1:15" ht="10.5">
      <c r="A712" s="17"/>
      <c r="B712" s="1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spans="1:15" ht="10.5">
      <c r="A713" s="17"/>
      <c r="B713" s="1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</row>
    <row r="714" spans="1:15" ht="10.5">
      <c r="A714" s="17"/>
      <c r="B714" s="1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</row>
    <row r="715" spans="1:15" ht="10.5">
      <c r="A715" s="17"/>
      <c r="B715" s="1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</row>
    <row r="716" spans="1:15" ht="10.5">
      <c r="A716" s="17"/>
      <c r="B716" s="1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</row>
    <row r="717" spans="1:15" ht="10.5">
      <c r="A717" s="17"/>
      <c r="B717" s="1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</row>
    <row r="718" spans="1:15" ht="10.5">
      <c r="A718" s="17"/>
      <c r="B718" s="1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</row>
    <row r="719" spans="1:15" ht="10.5">
      <c r="A719" s="17"/>
      <c r="B719" s="1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</row>
    <row r="720" spans="1:15" ht="10.5">
      <c r="A720" s="17"/>
      <c r="B720" s="1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</row>
    <row r="721" spans="1:15" ht="10.5">
      <c r="A721" s="17"/>
      <c r="B721" s="1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</row>
    <row r="722" spans="1:15" ht="10.5">
      <c r="A722" s="17"/>
      <c r="B722" s="1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spans="1:15" ht="10.5">
      <c r="A723" s="17"/>
      <c r="B723" s="1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spans="1:15" ht="10.5">
      <c r="A724" s="17"/>
      <c r="B724" s="1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spans="1:15" ht="10.5">
      <c r="A725" s="17"/>
      <c r="B725" s="1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spans="1:15" ht="10.5">
      <c r="A726" s="17"/>
      <c r="B726" s="1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1:15" ht="10.5">
      <c r="A727" s="17"/>
      <c r="B727" s="1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1:15" ht="10.5">
      <c r="A728" s="17"/>
      <c r="B728" s="1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1:15" ht="10.5">
      <c r="A729" s="17"/>
      <c r="B729" s="1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1:15" ht="10.5">
      <c r="A730" s="17"/>
      <c r="B730" s="1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1:15" ht="10.5">
      <c r="A731" s="17"/>
      <c r="B731" s="1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1:15" ht="10.5">
      <c r="A732" s="17"/>
      <c r="B732" s="1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1:15" ht="10.5">
      <c r="A733" s="17"/>
      <c r="B733" s="1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1:15" ht="10.5">
      <c r="A734" s="17"/>
      <c r="B734" s="1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1:15" ht="10.5">
      <c r="A735" s="17"/>
      <c r="B735" s="1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1:15" ht="10.5">
      <c r="A736" s="17"/>
      <c r="B736" s="1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1:15" ht="10.5">
      <c r="A737" s="17"/>
      <c r="B737" s="1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1:15" ht="10.5">
      <c r="A738" s="17"/>
      <c r="B738" s="1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1:15" ht="10.5">
      <c r="A739" s="17"/>
      <c r="B739" s="1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1:15" ht="10.5">
      <c r="A740" s="17"/>
      <c r="B740" s="1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1:15" ht="10.5">
      <c r="A741" s="17"/>
      <c r="B741" s="1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1:15" ht="10.5">
      <c r="A742" s="17"/>
      <c r="B742" s="1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1:15" ht="10.5">
      <c r="A743" s="17"/>
      <c r="B743" s="1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1:15" ht="10.5">
      <c r="A744" s="17"/>
      <c r="B744" s="1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1:15" ht="10.5">
      <c r="A745" s="17"/>
      <c r="B745" s="1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1:15" ht="10.5">
      <c r="A746" s="17"/>
      <c r="B746" s="1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1:15" ht="10.5">
      <c r="A747" s="17"/>
      <c r="B747" s="1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1:15" ht="10.5">
      <c r="A748" s="17"/>
      <c r="B748" s="1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1:15" ht="10.5">
      <c r="A749" s="17"/>
      <c r="B749" s="1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1:15" ht="10.5">
      <c r="A750" s="17"/>
      <c r="B750" s="1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1:15" ht="10.5">
      <c r="A751" s="17"/>
      <c r="B751" s="1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1:15" ht="10.5">
      <c r="A752" s="17"/>
      <c r="B752" s="1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1:15" ht="10.5">
      <c r="A753" s="17"/>
      <c r="B753" s="1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1:15" ht="10.5">
      <c r="A754" s="17"/>
      <c r="B754" s="1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1:15" ht="10.5">
      <c r="A755" s="17"/>
      <c r="B755" s="1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1:15" ht="10.5">
      <c r="A756" s="17"/>
      <c r="B756" s="1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1:15" ht="10.5">
      <c r="A757" s="17"/>
      <c r="B757" s="1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1:15" ht="10.5">
      <c r="A758" s="17"/>
      <c r="B758" s="1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1:15" ht="10.5">
      <c r="A759" s="17"/>
      <c r="B759" s="1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1:15" ht="10.5">
      <c r="A760" s="17"/>
      <c r="B760" s="1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1:15" ht="10.5">
      <c r="A761" s="17"/>
      <c r="B761" s="1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1:15" ht="10.5">
      <c r="A762" s="17"/>
      <c r="B762" s="1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1:15" ht="10.5">
      <c r="A763" s="17"/>
      <c r="B763" s="1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1:15" ht="10.5">
      <c r="A764" s="17"/>
      <c r="B764" s="1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1:15" ht="10.5">
      <c r="A765" s="17"/>
      <c r="B765" s="1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1:15" ht="10.5">
      <c r="A766" s="17"/>
      <c r="B766" s="1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1:15" ht="10.5">
      <c r="A767" s="17"/>
      <c r="B767" s="1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1:15" ht="10.5">
      <c r="A768" s="17"/>
      <c r="B768" s="1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1:15" ht="10.5">
      <c r="A769" s="17"/>
      <c r="B769" s="1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5" ht="10.5">
      <c r="A770" s="17"/>
      <c r="B770" s="1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1:15" ht="10.5">
      <c r="A771" s="17"/>
      <c r="B771" s="1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</sheetData>
  <mergeCells count="7">
    <mergeCell ref="D1:E1"/>
    <mergeCell ref="F1:G1"/>
    <mergeCell ref="H1:I1"/>
    <mergeCell ref="P1:Q1"/>
    <mergeCell ref="N1:O1"/>
    <mergeCell ref="J1:K1"/>
    <mergeCell ref="L1:M1"/>
  </mergeCells>
  <printOptions horizontalCentered="1"/>
  <pageMargins left="0.75" right="0.75" top="1.25" bottom="1" header="0.5" footer="0.5"/>
  <pageSetup fitToHeight="11" horizontalDpi="600" verticalDpi="600" orientation="portrait" scale="92" r:id="rId1"/>
  <headerFooter alignWithMargins="0">
    <oddHeader>&amp;CThe University of Alabama in Huntsville
Table 4.4 Degrees Awarded - Master's Programs
2006-07</oddHeader>
    <oddFooter>&amp;L&amp;8Office of Institutional Research 
&amp;D (ly)
&amp;F&amp;R&amp;8* Race: W = White; A-A = African-American; H = Hispanic;
A/PI = Asian/Pacific Islander; NRA = Nonresident Alien
UNK = Unknown
</oddFooter>
  </headerFooter>
  <rowBreaks count="4" manualBreakCount="4">
    <brk id="55" max="255" man="1"/>
    <brk id="109" max="255" man="1"/>
    <brk id="162" max="255" man="1"/>
    <brk id="2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48"/>
  <sheetViews>
    <sheetView workbookViewId="0" topLeftCell="A1">
      <pane ySplit="2" topLeftCell="BM102" activePane="bottomLeft" state="frozen"/>
      <selection pane="topLeft" activeCell="A1" sqref="A1"/>
      <selection pane="bottomLeft" activeCell="L78" sqref="L78"/>
    </sheetView>
  </sheetViews>
  <sheetFormatPr defaultColWidth="9.140625" defaultRowHeight="12.75"/>
  <cols>
    <col min="1" max="1" width="21.00390625" style="11" customWidth="1"/>
    <col min="2" max="2" width="10.57421875" style="13" customWidth="1"/>
    <col min="3" max="3" width="6.28125" style="3" customWidth="1"/>
    <col min="4" max="13" width="4.7109375" style="133" customWidth="1"/>
    <col min="14" max="15" width="4.7109375" style="133" hidden="1" customWidth="1"/>
    <col min="16" max="17" width="4.7109375" style="3" customWidth="1"/>
    <col min="18" max="16384" width="9.140625" style="3" customWidth="1"/>
  </cols>
  <sheetData>
    <row r="1" spans="1:17" ht="22.5" customHeight="1">
      <c r="A1" s="19" t="s">
        <v>0</v>
      </c>
      <c r="B1" s="20" t="s">
        <v>1</v>
      </c>
      <c r="C1" s="21" t="s">
        <v>2</v>
      </c>
      <c r="D1" s="148" t="s">
        <v>64</v>
      </c>
      <c r="E1" s="149"/>
      <c r="F1" s="22" t="s">
        <v>66</v>
      </c>
      <c r="G1" s="147"/>
      <c r="H1" s="22" t="s">
        <v>67</v>
      </c>
      <c r="I1" s="147"/>
      <c r="J1" s="152" t="s">
        <v>72</v>
      </c>
      <c r="K1" s="153"/>
      <c r="L1" s="152" t="s">
        <v>108</v>
      </c>
      <c r="M1" s="153"/>
      <c r="N1" s="158" t="s">
        <v>3</v>
      </c>
      <c r="O1" s="165"/>
      <c r="P1" s="164" t="s">
        <v>70</v>
      </c>
      <c r="Q1" s="159"/>
    </row>
    <row r="2" spans="1:17" ht="11.25">
      <c r="A2" s="19"/>
      <c r="B2" s="20"/>
      <c r="C2" s="30"/>
      <c r="D2" s="22" t="s">
        <v>4</v>
      </c>
      <c r="E2" s="26" t="s">
        <v>5</v>
      </c>
      <c r="F2" s="22" t="s">
        <v>4</v>
      </c>
      <c r="G2" s="26" t="s">
        <v>5</v>
      </c>
      <c r="H2" s="22" t="s">
        <v>4</v>
      </c>
      <c r="I2" s="26" t="s">
        <v>5</v>
      </c>
      <c r="J2" s="22" t="s">
        <v>4</v>
      </c>
      <c r="K2" s="26" t="s">
        <v>5</v>
      </c>
      <c r="L2" s="22" t="s">
        <v>4</v>
      </c>
      <c r="M2" s="26" t="s">
        <v>5</v>
      </c>
      <c r="N2" s="25" t="s">
        <v>4</v>
      </c>
      <c r="O2" s="47" t="s">
        <v>5</v>
      </c>
      <c r="P2" s="47" t="s">
        <v>4</v>
      </c>
      <c r="Q2" s="26" t="s">
        <v>5</v>
      </c>
    </row>
    <row r="3" spans="1:17" ht="11.25">
      <c r="A3" s="45" t="s">
        <v>12</v>
      </c>
      <c r="B3" s="20">
        <v>2001</v>
      </c>
      <c r="C3" s="30" t="s">
        <v>6</v>
      </c>
      <c r="D3" s="125">
        <v>0</v>
      </c>
      <c r="E3" s="119">
        <v>0</v>
      </c>
      <c r="F3" s="125">
        <v>0</v>
      </c>
      <c r="G3" s="119">
        <v>0</v>
      </c>
      <c r="H3" s="125">
        <v>1</v>
      </c>
      <c r="I3" s="119">
        <v>0</v>
      </c>
      <c r="J3" s="125">
        <v>0</v>
      </c>
      <c r="K3" s="119">
        <v>0</v>
      </c>
      <c r="L3" s="125">
        <v>0</v>
      </c>
      <c r="M3" s="119">
        <v>0</v>
      </c>
      <c r="N3" s="118">
        <f aca="true" t="shared" si="0" ref="N3:O84">AVERAGE(J3,H3,F3,D3,L3)</f>
        <v>0.2</v>
      </c>
      <c r="O3" s="129">
        <f>AVERAGE(K3,I3,G3,E3,M3)</f>
        <v>0</v>
      </c>
      <c r="P3" s="34">
        <f aca="true" t="shared" si="1" ref="P3:Q10">(D3+F3+H3+J3+L3)/5</f>
        <v>0.2</v>
      </c>
      <c r="Q3" s="139">
        <f t="shared" si="1"/>
        <v>0</v>
      </c>
    </row>
    <row r="4" spans="1:17" ht="11.25">
      <c r="A4" s="29"/>
      <c r="B4" s="20"/>
      <c r="C4" s="30" t="s">
        <v>7</v>
      </c>
      <c r="D4" s="125">
        <v>0</v>
      </c>
      <c r="E4" s="119">
        <v>0</v>
      </c>
      <c r="F4" s="125">
        <v>0</v>
      </c>
      <c r="G4" s="119">
        <v>0</v>
      </c>
      <c r="H4" s="125">
        <v>0</v>
      </c>
      <c r="I4" s="119">
        <v>0</v>
      </c>
      <c r="J4" s="125">
        <v>0</v>
      </c>
      <c r="K4" s="119">
        <v>1</v>
      </c>
      <c r="L4" s="125">
        <v>0</v>
      </c>
      <c r="M4" s="119">
        <v>0</v>
      </c>
      <c r="N4" s="118">
        <f t="shared" si="0"/>
        <v>0</v>
      </c>
      <c r="O4" s="129">
        <f t="shared" si="0"/>
        <v>0.2</v>
      </c>
      <c r="P4" s="34">
        <f t="shared" si="1"/>
        <v>0</v>
      </c>
      <c r="Q4" s="139">
        <f t="shared" si="1"/>
        <v>0.2</v>
      </c>
    </row>
    <row r="5" spans="1:17" ht="11.25">
      <c r="A5" s="29"/>
      <c r="B5" s="20"/>
      <c r="C5" s="30" t="s">
        <v>8</v>
      </c>
      <c r="D5" s="125">
        <v>0</v>
      </c>
      <c r="E5" s="119">
        <v>0</v>
      </c>
      <c r="F5" s="125">
        <v>0</v>
      </c>
      <c r="G5" s="119">
        <v>0</v>
      </c>
      <c r="H5" s="125">
        <v>0</v>
      </c>
      <c r="I5" s="119">
        <v>0</v>
      </c>
      <c r="J5" s="125">
        <v>0</v>
      </c>
      <c r="K5" s="119">
        <v>0</v>
      </c>
      <c r="L5" s="125">
        <v>0</v>
      </c>
      <c r="M5" s="119">
        <v>0</v>
      </c>
      <c r="N5" s="118">
        <f t="shared" si="0"/>
        <v>0</v>
      </c>
      <c r="O5" s="129">
        <f t="shared" si="0"/>
        <v>0</v>
      </c>
      <c r="P5" s="34">
        <f t="shared" si="1"/>
        <v>0</v>
      </c>
      <c r="Q5" s="139">
        <f t="shared" si="1"/>
        <v>0</v>
      </c>
    </row>
    <row r="6" spans="1:17" ht="11.25">
      <c r="A6" s="29"/>
      <c r="B6" s="20"/>
      <c r="C6" s="30" t="s">
        <v>9</v>
      </c>
      <c r="D6" s="125">
        <v>0</v>
      </c>
      <c r="E6" s="119">
        <v>0</v>
      </c>
      <c r="F6" s="125">
        <v>0</v>
      </c>
      <c r="G6" s="119">
        <v>0</v>
      </c>
      <c r="H6" s="125">
        <v>0</v>
      </c>
      <c r="I6" s="119">
        <v>0</v>
      </c>
      <c r="J6" s="125">
        <v>0</v>
      </c>
      <c r="K6" s="119">
        <v>0</v>
      </c>
      <c r="L6" s="125">
        <v>0</v>
      </c>
      <c r="M6" s="119">
        <v>0</v>
      </c>
      <c r="N6" s="118">
        <f t="shared" si="0"/>
        <v>0</v>
      </c>
      <c r="O6" s="129">
        <f t="shared" si="0"/>
        <v>0</v>
      </c>
      <c r="P6" s="34">
        <f t="shared" si="1"/>
        <v>0</v>
      </c>
      <c r="Q6" s="139">
        <f t="shared" si="1"/>
        <v>0</v>
      </c>
    </row>
    <row r="7" spans="1:17" ht="11.25">
      <c r="A7" s="29"/>
      <c r="B7" s="20"/>
      <c r="C7" s="30" t="s">
        <v>10</v>
      </c>
      <c r="D7" s="125">
        <v>0</v>
      </c>
      <c r="E7" s="119">
        <v>0</v>
      </c>
      <c r="F7" s="125">
        <v>0</v>
      </c>
      <c r="G7" s="119">
        <v>0</v>
      </c>
      <c r="H7" s="125">
        <v>0</v>
      </c>
      <c r="I7" s="119">
        <v>0</v>
      </c>
      <c r="J7" s="125">
        <v>0</v>
      </c>
      <c r="K7" s="119">
        <v>0</v>
      </c>
      <c r="L7" s="125">
        <v>0</v>
      </c>
      <c r="M7" s="119">
        <v>0</v>
      </c>
      <c r="N7" s="118">
        <f t="shared" si="0"/>
        <v>0</v>
      </c>
      <c r="O7" s="129">
        <f t="shared" si="0"/>
        <v>0</v>
      </c>
      <c r="P7" s="34">
        <f t="shared" si="1"/>
        <v>0</v>
      </c>
      <c r="Q7" s="139">
        <f t="shared" si="1"/>
        <v>0</v>
      </c>
    </row>
    <row r="8" spans="1:17" ht="11.25">
      <c r="A8" s="29"/>
      <c r="B8" s="20"/>
      <c r="C8" s="30" t="s">
        <v>11</v>
      </c>
      <c r="D8" s="125">
        <v>2</v>
      </c>
      <c r="E8" s="119">
        <v>0</v>
      </c>
      <c r="F8" s="125">
        <v>1</v>
      </c>
      <c r="G8" s="119">
        <v>0</v>
      </c>
      <c r="H8" s="125">
        <v>0</v>
      </c>
      <c r="I8" s="119">
        <v>0</v>
      </c>
      <c r="J8" s="125">
        <v>1</v>
      </c>
      <c r="K8" s="119">
        <v>0</v>
      </c>
      <c r="L8" s="125">
        <v>0</v>
      </c>
      <c r="M8" s="119">
        <v>0</v>
      </c>
      <c r="N8" s="118">
        <f t="shared" si="0"/>
        <v>0.8</v>
      </c>
      <c r="O8" s="129">
        <f t="shared" si="0"/>
        <v>0</v>
      </c>
      <c r="P8" s="34">
        <f t="shared" si="1"/>
        <v>0.8</v>
      </c>
      <c r="Q8" s="139">
        <f t="shared" si="1"/>
        <v>0</v>
      </c>
    </row>
    <row r="9" spans="1:17" ht="11.25">
      <c r="A9" s="29"/>
      <c r="B9" s="20"/>
      <c r="C9" s="30" t="s">
        <v>65</v>
      </c>
      <c r="D9" s="125">
        <v>0</v>
      </c>
      <c r="E9" s="119">
        <v>0</v>
      </c>
      <c r="F9" s="125">
        <v>0</v>
      </c>
      <c r="G9" s="119">
        <v>0</v>
      </c>
      <c r="H9" s="125">
        <v>0</v>
      </c>
      <c r="I9" s="119">
        <v>0</v>
      </c>
      <c r="J9" s="125">
        <v>0</v>
      </c>
      <c r="K9" s="119">
        <v>0</v>
      </c>
      <c r="L9" s="125">
        <v>0</v>
      </c>
      <c r="M9" s="119">
        <v>0</v>
      </c>
      <c r="N9" s="118">
        <f t="shared" si="0"/>
        <v>0</v>
      </c>
      <c r="O9" s="129">
        <f t="shared" si="0"/>
        <v>0</v>
      </c>
      <c r="P9" s="34">
        <f t="shared" si="1"/>
        <v>0</v>
      </c>
      <c r="Q9" s="139">
        <f t="shared" si="1"/>
        <v>0</v>
      </c>
    </row>
    <row r="10" spans="1:17" ht="11.25">
      <c r="A10" s="29"/>
      <c r="B10" s="20"/>
      <c r="C10" s="21" t="s">
        <v>27</v>
      </c>
      <c r="D10" s="114">
        <f aca="true" t="shared" si="2" ref="D10:M10">SUM(D3:D9)</f>
        <v>2</v>
      </c>
      <c r="E10" s="115">
        <f t="shared" si="2"/>
        <v>0</v>
      </c>
      <c r="F10" s="114">
        <f t="shared" si="2"/>
        <v>1</v>
      </c>
      <c r="G10" s="115">
        <f t="shared" si="2"/>
        <v>0</v>
      </c>
      <c r="H10" s="114">
        <f t="shared" si="2"/>
        <v>1</v>
      </c>
      <c r="I10" s="115">
        <f t="shared" si="2"/>
        <v>0</v>
      </c>
      <c r="J10" s="114">
        <f t="shared" si="2"/>
        <v>1</v>
      </c>
      <c r="K10" s="115">
        <f t="shared" si="2"/>
        <v>1</v>
      </c>
      <c r="L10" s="114">
        <f t="shared" si="2"/>
        <v>0</v>
      </c>
      <c r="M10" s="115">
        <f t="shared" si="2"/>
        <v>0</v>
      </c>
      <c r="N10" s="114">
        <f t="shared" si="0"/>
        <v>1</v>
      </c>
      <c r="O10" s="128">
        <f t="shared" si="0"/>
        <v>0.2</v>
      </c>
      <c r="P10" s="50">
        <f t="shared" si="1"/>
        <v>1</v>
      </c>
      <c r="Q10" s="140">
        <f t="shared" si="1"/>
        <v>0.2</v>
      </c>
    </row>
    <row r="11" spans="1:17" ht="11.25">
      <c r="A11" s="19"/>
      <c r="B11" s="20"/>
      <c r="C11" s="30"/>
      <c r="D11" s="125"/>
      <c r="E11" s="119"/>
      <c r="F11" s="125"/>
      <c r="G11" s="119"/>
      <c r="H11" s="125"/>
      <c r="I11" s="119"/>
      <c r="J11" s="125"/>
      <c r="K11" s="119"/>
      <c r="L11" s="125"/>
      <c r="M11" s="119"/>
      <c r="N11" s="118"/>
      <c r="O11" s="129"/>
      <c r="P11" s="137"/>
      <c r="Q11" s="138"/>
    </row>
    <row r="12" spans="1:17" ht="11.25">
      <c r="A12" s="29" t="s">
        <v>14</v>
      </c>
      <c r="B12" s="20">
        <v>1987</v>
      </c>
      <c r="C12" s="30" t="s">
        <v>6</v>
      </c>
      <c r="D12" s="125">
        <v>1</v>
      </c>
      <c r="E12" s="119">
        <v>0</v>
      </c>
      <c r="F12" s="125">
        <v>0</v>
      </c>
      <c r="G12" s="119">
        <v>0</v>
      </c>
      <c r="H12" s="125">
        <v>0</v>
      </c>
      <c r="I12" s="119">
        <v>1</v>
      </c>
      <c r="J12" s="125">
        <v>0</v>
      </c>
      <c r="K12" s="119">
        <v>0</v>
      </c>
      <c r="L12" s="125">
        <v>1</v>
      </c>
      <c r="M12" s="119">
        <v>0</v>
      </c>
      <c r="N12" s="118">
        <f t="shared" si="0"/>
        <v>0.4</v>
      </c>
      <c r="O12" s="129">
        <f t="shared" si="0"/>
        <v>0.2</v>
      </c>
      <c r="P12" s="34">
        <f aca="true" t="shared" si="3" ref="P12:Q19">(D12+F12+H12+J12+L12)/5</f>
        <v>0.4</v>
      </c>
      <c r="Q12" s="139">
        <f t="shared" si="3"/>
        <v>0.2</v>
      </c>
    </row>
    <row r="13" spans="1:17" ht="11.25">
      <c r="A13" s="29"/>
      <c r="B13" s="20"/>
      <c r="C13" s="30" t="s">
        <v>7</v>
      </c>
      <c r="D13" s="125">
        <v>0</v>
      </c>
      <c r="E13" s="119">
        <v>0</v>
      </c>
      <c r="F13" s="125">
        <v>0</v>
      </c>
      <c r="G13" s="119">
        <v>0</v>
      </c>
      <c r="H13" s="125">
        <v>0</v>
      </c>
      <c r="I13" s="119">
        <v>0</v>
      </c>
      <c r="J13" s="125">
        <v>0</v>
      </c>
      <c r="K13" s="119">
        <v>0</v>
      </c>
      <c r="L13" s="125">
        <v>0</v>
      </c>
      <c r="M13" s="119">
        <v>0</v>
      </c>
      <c r="N13" s="118">
        <f t="shared" si="0"/>
        <v>0</v>
      </c>
      <c r="O13" s="129">
        <f t="shared" si="0"/>
        <v>0</v>
      </c>
      <c r="P13" s="34">
        <f t="shared" si="3"/>
        <v>0</v>
      </c>
      <c r="Q13" s="139">
        <f t="shared" si="3"/>
        <v>0</v>
      </c>
    </row>
    <row r="14" spans="1:17" ht="11.25">
      <c r="A14" s="29"/>
      <c r="B14" s="20"/>
      <c r="C14" s="30" t="s">
        <v>8</v>
      </c>
      <c r="D14" s="125">
        <v>0</v>
      </c>
      <c r="E14" s="119">
        <v>0</v>
      </c>
      <c r="F14" s="125">
        <v>0</v>
      </c>
      <c r="G14" s="119">
        <v>0</v>
      </c>
      <c r="H14" s="125">
        <v>0</v>
      </c>
      <c r="I14" s="119">
        <v>0</v>
      </c>
      <c r="J14" s="125">
        <v>0</v>
      </c>
      <c r="K14" s="119">
        <v>0</v>
      </c>
      <c r="L14" s="125">
        <v>0</v>
      </c>
      <c r="M14" s="119">
        <v>0</v>
      </c>
      <c r="N14" s="118">
        <f t="shared" si="0"/>
        <v>0</v>
      </c>
      <c r="O14" s="129">
        <f t="shared" si="0"/>
        <v>0</v>
      </c>
      <c r="P14" s="34">
        <f t="shared" si="3"/>
        <v>0</v>
      </c>
      <c r="Q14" s="139">
        <f t="shared" si="3"/>
        <v>0</v>
      </c>
    </row>
    <row r="15" spans="1:17" ht="11.25">
      <c r="A15" s="29"/>
      <c r="B15" s="20"/>
      <c r="C15" s="30" t="s">
        <v>9</v>
      </c>
      <c r="D15" s="125">
        <v>0</v>
      </c>
      <c r="E15" s="119">
        <v>0</v>
      </c>
      <c r="F15" s="125">
        <v>0</v>
      </c>
      <c r="G15" s="119">
        <v>0</v>
      </c>
      <c r="H15" s="125">
        <v>0</v>
      </c>
      <c r="I15" s="119">
        <v>0</v>
      </c>
      <c r="J15" s="125">
        <v>0</v>
      </c>
      <c r="K15" s="119">
        <v>0</v>
      </c>
      <c r="L15" s="125">
        <v>0</v>
      </c>
      <c r="M15" s="119">
        <v>0</v>
      </c>
      <c r="N15" s="118">
        <f t="shared" si="0"/>
        <v>0</v>
      </c>
      <c r="O15" s="129">
        <f t="shared" si="0"/>
        <v>0</v>
      </c>
      <c r="P15" s="34">
        <f t="shared" si="3"/>
        <v>0</v>
      </c>
      <c r="Q15" s="139">
        <f t="shared" si="3"/>
        <v>0</v>
      </c>
    </row>
    <row r="16" spans="1:17" ht="11.25">
      <c r="A16" s="29"/>
      <c r="B16" s="20"/>
      <c r="C16" s="30" t="s">
        <v>10</v>
      </c>
      <c r="D16" s="125">
        <v>0</v>
      </c>
      <c r="E16" s="119">
        <v>0</v>
      </c>
      <c r="F16" s="125">
        <v>0</v>
      </c>
      <c r="G16" s="119">
        <v>0</v>
      </c>
      <c r="H16" s="125">
        <v>0</v>
      </c>
      <c r="I16" s="119">
        <v>0</v>
      </c>
      <c r="J16" s="125">
        <v>0</v>
      </c>
      <c r="K16" s="119">
        <v>0</v>
      </c>
      <c r="L16" s="125">
        <v>0</v>
      </c>
      <c r="M16" s="119">
        <v>0</v>
      </c>
      <c r="N16" s="118">
        <f t="shared" si="0"/>
        <v>0</v>
      </c>
      <c r="O16" s="129">
        <f t="shared" si="0"/>
        <v>0</v>
      </c>
      <c r="P16" s="34">
        <f t="shared" si="3"/>
        <v>0</v>
      </c>
      <c r="Q16" s="139">
        <f t="shared" si="3"/>
        <v>0</v>
      </c>
    </row>
    <row r="17" spans="1:17" ht="11.25">
      <c r="A17" s="29"/>
      <c r="B17" s="20"/>
      <c r="C17" s="30" t="s">
        <v>11</v>
      </c>
      <c r="D17" s="125">
        <v>2</v>
      </c>
      <c r="E17" s="119">
        <v>0</v>
      </c>
      <c r="F17" s="125">
        <v>1</v>
      </c>
      <c r="G17" s="119">
        <v>0</v>
      </c>
      <c r="H17" s="125">
        <v>0</v>
      </c>
      <c r="I17" s="119">
        <v>0</v>
      </c>
      <c r="J17" s="125">
        <v>2</v>
      </c>
      <c r="K17" s="119">
        <v>0</v>
      </c>
      <c r="L17" s="125">
        <v>4</v>
      </c>
      <c r="M17" s="119">
        <v>0</v>
      </c>
      <c r="N17" s="118">
        <f t="shared" si="0"/>
        <v>1.8</v>
      </c>
      <c r="O17" s="129">
        <f t="shared" si="0"/>
        <v>0</v>
      </c>
      <c r="P17" s="34">
        <f t="shared" si="3"/>
        <v>1.8</v>
      </c>
      <c r="Q17" s="139">
        <f t="shared" si="3"/>
        <v>0</v>
      </c>
    </row>
    <row r="18" spans="1:17" ht="11.25">
      <c r="A18" s="29"/>
      <c r="B18" s="20"/>
      <c r="C18" s="30" t="s">
        <v>65</v>
      </c>
      <c r="D18" s="125">
        <v>0</v>
      </c>
      <c r="E18" s="119">
        <v>0</v>
      </c>
      <c r="F18" s="125">
        <v>0</v>
      </c>
      <c r="G18" s="119">
        <v>0</v>
      </c>
      <c r="H18" s="125">
        <v>1</v>
      </c>
      <c r="I18" s="119">
        <v>0</v>
      </c>
      <c r="J18" s="125">
        <v>0</v>
      </c>
      <c r="K18" s="119">
        <v>0</v>
      </c>
      <c r="L18" s="125">
        <v>0</v>
      </c>
      <c r="M18" s="119">
        <v>0</v>
      </c>
      <c r="N18" s="118">
        <f t="shared" si="0"/>
        <v>0.2</v>
      </c>
      <c r="O18" s="129">
        <f t="shared" si="0"/>
        <v>0</v>
      </c>
      <c r="P18" s="34">
        <f t="shared" si="3"/>
        <v>0.2</v>
      </c>
      <c r="Q18" s="139">
        <f t="shared" si="3"/>
        <v>0</v>
      </c>
    </row>
    <row r="19" spans="1:17" s="11" customFormat="1" ht="11.25">
      <c r="A19" s="29"/>
      <c r="B19" s="20"/>
      <c r="C19" s="21" t="s">
        <v>27</v>
      </c>
      <c r="D19" s="114">
        <f aca="true" t="shared" si="4" ref="D19:M19">SUM(D12:D18)</f>
        <v>3</v>
      </c>
      <c r="E19" s="115">
        <f t="shared" si="4"/>
        <v>0</v>
      </c>
      <c r="F19" s="114">
        <f t="shared" si="4"/>
        <v>1</v>
      </c>
      <c r="G19" s="115">
        <f t="shared" si="4"/>
        <v>0</v>
      </c>
      <c r="H19" s="114">
        <f t="shared" si="4"/>
        <v>1</v>
      </c>
      <c r="I19" s="115">
        <f t="shared" si="4"/>
        <v>1</v>
      </c>
      <c r="J19" s="114">
        <f t="shared" si="4"/>
        <v>2</v>
      </c>
      <c r="K19" s="115">
        <f t="shared" si="4"/>
        <v>0</v>
      </c>
      <c r="L19" s="114">
        <f t="shared" si="4"/>
        <v>5</v>
      </c>
      <c r="M19" s="115">
        <f t="shared" si="4"/>
        <v>0</v>
      </c>
      <c r="N19" s="114">
        <f t="shared" si="0"/>
        <v>2.4</v>
      </c>
      <c r="O19" s="128">
        <f t="shared" si="0"/>
        <v>0.2</v>
      </c>
      <c r="P19" s="50">
        <f t="shared" si="3"/>
        <v>2.4</v>
      </c>
      <c r="Q19" s="140">
        <f t="shared" si="3"/>
        <v>0.2</v>
      </c>
    </row>
    <row r="20" spans="1:17" ht="11.25">
      <c r="A20" s="29"/>
      <c r="B20" s="20"/>
      <c r="C20" s="30"/>
      <c r="D20" s="125"/>
      <c r="E20" s="119"/>
      <c r="F20" s="125"/>
      <c r="G20" s="119"/>
      <c r="H20" s="125"/>
      <c r="I20" s="119"/>
      <c r="J20" s="125"/>
      <c r="K20" s="119"/>
      <c r="L20" s="125"/>
      <c r="M20" s="119"/>
      <c r="N20" s="118"/>
      <c r="O20" s="129"/>
      <c r="P20" s="137"/>
      <c r="Q20" s="138"/>
    </row>
    <row r="21" spans="1:17" ht="11.25">
      <c r="A21" s="29" t="s">
        <v>15</v>
      </c>
      <c r="B21" s="20">
        <v>1971</v>
      </c>
      <c r="C21" s="30" t="s">
        <v>6</v>
      </c>
      <c r="D21" s="125">
        <v>1</v>
      </c>
      <c r="E21" s="119">
        <v>0</v>
      </c>
      <c r="F21" s="125">
        <v>1</v>
      </c>
      <c r="G21" s="119">
        <v>0</v>
      </c>
      <c r="H21" s="125">
        <v>4</v>
      </c>
      <c r="I21" s="119">
        <v>0</v>
      </c>
      <c r="J21" s="125">
        <v>2</v>
      </c>
      <c r="K21" s="119">
        <v>0</v>
      </c>
      <c r="L21" s="125">
        <v>0</v>
      </c>
      <c r="M21" s="119">
        <v>1</v>
      </c>
      <c r="N21" s="118">
        <f t="shared" si="0"/>
        <v>1.6</v>
      </c>
      <c r="O21" s="129">
        <f t="shared" si="0"/>
        <v>0.2</v>
      </c>
      <c r="P21" s="34">
        <f aca="true" t="shared" si="5" ref="P21:Q28">(D21+F21+H21+J21+L21)/5</f>
        <v>1.6</v>
      </c>
      <c r="Q21" s="139">
        <f t="shared" si="5"/>
        <v>0.2</v>
      </c>
    </row>
    <row r="22" spans="1:17" ht="11.25">
      <c r="A22" s="29"/>
      <c r="B22" s="20"/>
      <c r="C22" s="30" t="s">
        <v>7</v>
      </c>
      <c r="D22" s="125">
        <v>0</v>
      </c>
      <c r="E22" s="119">
        <v>0</v>
      </c>
      <c r="F22" s="125">
        <v>0</v>
      </c>
      <c r="G22" s="119">
        <v>0</v>
      </c>
      <c r="H22" s="125">
        <v>1</v>
      </c>
      <c r="I22" s="119">
        <v>0</v>
      </c>
      <c r="J22" s="125">
        <v>0</v>
      </c>
      <c r="K22" s="119">
        <v>0</v>
      </c>
      <c r="L22" s="125">
        <v>0</v>
      </c>
      <c r="M22" s="119">
        <v>0</v>
      </c>
      <c r="N22" s="118">
        <f t="shared" si="0"/>
        <v>0.2</v>
      </c>
      <c r="O22" s="129">
        <f t="shared" si="0"/>
        <v>0</v>
      </c>
      <c r="P22" s="34">
        <f t="shared" si="5"/>
        <v>0.2</v>
      </c>
      <c r="Q22" s="139">
        <f t="shared" si="5"/>
        <v>0</v>
      </c>
    </row>
    <row r="23" spans="1:17" ht="11.25">
      <c r="A23" s="29"/>
      <c r="B23" s="20"/>
      <c r="C23" s="30" t="s">
        <v>8</v>
      </c>
      <c r="D23" s="125">
        <v>0</v>
      </c>
      <c r="E23" s="119">
        <v>0</v>
      </c>
      <c r="F23" s="125">
        <v>0</v>
      </c>
      <c r="G23" s="119">
        <v>0</v>
      </c>
      <c r="H23" s="125">
        <v>0</v>
      </c>
      <c r="I23" s="119">
        <v>0</v>
      </c>
      <c r="J23" s="125">
        <v>0</v>
      </c>
      <c r="K23" s="119">
        <v>0</v>
      </c>
      <c r="L23" s="125">
        <v>0</v>
      </c>
      <c r="M23" s="119">
        <v>0</v>
      </c>
      <c r="N23" s="118">
        <f t="shared" si="0"/>
        <v>0</v>
      </c>
      <c r="O23" s="129">
        <f t="shared" si="0"/>
        <v>0</v>
      </c>
      <c r="P23" s="34">
        <f t="shared" si="5"/>
        <v>0</v>
      </c>
      <c r="Q23" s="139">
        <f t="shared" si="5"/>
        <v>0</v>
      </c>
    </row>
    <row r="24" spans="1:17" ht="11.25">
      <c r="A24" s="29"/>
      <c r="B24" s="20"/>
      <c r="C24" s="30" t="s">
        <v>9</v>
      </c>
      <c r="D24" s="125">
        <v>0</v>
      </c>
      <c r="E24" s="119">
        <v>0</v>
      </c>
      <c r="F24" s="125">
        <v>0</v>
      </c>
      <c r="G24" s="119">
        <v>0</v>
      </c>
      <c r="H24" s="125">
        <v>1</v>
      </c>
      <c r="I24" s="119">
        <v>0</v>
      </c>
      <c r="J24" s="125">
        <v>0</v>
      </c>
      <c r="K24" s="119">
        <v>0</v>
      </c>
      <c r="L24" s="125">
        <v>0</v>
      </c>
      <c r="M24" s="119">
        <v>0</v>
      </c>
      <c r="N24" s="118">
        <f t="shared" si="0"/>
        <v>0.2</v>
      </c>
      <c r="O24" s="129">
        <f t="shared" si="0"/>
        <v>0</v>
      </c>
      <c r="P24" s="34">
        <f t="shared" si="5"/>
        <v>0.2</v>
      </c>
      <c r="Q24" s="139">
        <f t="shared" si="5"/>
        <v>0</v>
      </c>
    </row>
    <row r="25" spans="1:17" ht="11.25">
      <c r="A25" s="29"/>
      <c r="B25" s="20"/>
      <c r="C25" s="30" t="s">
        <v>10</v>
      </c>
      <c r="D25" s="125">
        <v>0</v>
      </c>
      <c r="E25" s="119">
        <v>0</v>
      </c>
      <c r="F25" s="125">
        <v>0</v>
      </c>
      <c r="G25" s="119">
        <v>0</v>
      </c>
      <c r="H25" s="125">
        <v>0</v>
      </c>
      <c r="I25" s="119">
        <v>0</v>
      </c>
      <c r="J25" s="125">
        <v>0</v>
      </c>
      <c r="K25" s="119">
        <v>0</v>
      </c>
      <c r="L25" s="125">
        <v>0</v>
      </c>
      <c r="M25" s="119">
        <v>0</v>
      </c>
      <c r="N25" s="118">
        <f t="shared" si="0"/>
        <v>0</v>
      </c>
      <c r="O25" s="129">
        <f t="shared" si="0"/>
        <v>0</v>
      </c>
      <c r="P25" s="34">
        <f t="shared" si="5"/>
        <v>0</v>
      </c>
      <c r="Q25" s="139">
        <f t="shared" si="5"/>
        <v>0</v>
      </c>
    </row>
    <row r="26" spans="1:17" ht="11.25">
      <c r="A26" s="29"/>
      <c r="B26" s="20"/>
      <c r="C26" s="30" t="s">
        <v>11</v>
      </c>
      <c r="D26" s="125">
        <v>1</v>
      </c>
      <c r="E26" s="119">
        <v>0</v>
      </c>
      <c r="F26" s="125">
        <v>2</v>
      </c>
      <c r="G26" s="119">
        <v>0</v>
      </c>
      <c r="H26" s="125">
        <v>0</v>
      </c>
      <c r="I26" s="119">
        <v>0</v>
      </c>
      <c r="J26" s="125">
        <v>2</v>
      </c>
      <c r="K26" s="119">
        <v>0</v>
      </c>
      <c r="L26" s="125">
        <v>1</v>
      </c>
      <c r="M26" s="119">
        <v>0</v>
      </c>
      <c r="N26" s="118">
        <f t="shared" si="0"/>
        <v>1.2</v>
      </c>
      <c r="O26" s="129">
        <f t="shared" si="0"/>
        <v>0</v>
      </c>
      <c r="P26" s="34">
        <f t="shared" si="5"/>
        <v>1.2</v>
      </c>
      <c r="Q26" s="139">
        <f t="shared" si="5"/>
        <v>0</v>
      </c>
    </row>
    <row r="27" spans="1:17" ht="11.25">
      <c r="A27" s="29"/>
      <c r="B27" s="20"/>
      <c r="C27" s="30" t="s">
        <v>65</v>
      </c>
      <c r="D27" s="125">
        <v>0</v>
      </c>
      <c r="E27" s="119">
        <v>0</v>
      </c>
      <c r="F27" s="125">
        <v>0</v>
      </c>
      <c r="G27" s="119">
        <v>0</v>
      </c>
      <c r="H27" s="125">
        <v>0</v>
      </c>
      <c r="I27" s="119">
        <v>0</v>
      </c>
      <c r="J27" s="125">
        <v>0</v>
      </c>
      <c r="K27" s="119">
        <v>0</v>
      </c>
      <c r="L27" s="125">
        <v>1</v>
      </c>
      <c r="M27" s="119">
        <v>0</v>
      </c>
      <c r="N27" s="118">
        <f t="shared" si="0"/>
        <v>0.2</v>
      </c>
      <c r="O27" s="129">
        <f t="shared" si="0"/>
        <v>0</v>
      </c>
      <c r="P27" s="34">
        <f t="shared" si="5"/>
        <v>0.2</v>
      </c>
      <c r="Q27" s="139">
        <f t="shared" si="5"/>
        <v>0</v>
      </c>
    </row>
    <row r="28" spans="1:17" s="11" customFormat="1" ht="11.25">
      <c r="A28" s="29"/>
      <c r="B28" s="20"/>
      <c r="C28" s="21" t="s">
        <v>27</v>
      </c>
      <c r="D28" s="114">
        <f aca="true" t="shared" si="6" ref="D28:M28">SUM(D21:D27)</f>
        <v>2</v>
      </c>
      <c r="E28" s="115">
        <f t="shared" si="6"/>
        <v>0</v>
      </c>
      <c r="F28" s="114">
        <f t="shared" si="6"/>
        <v>3</v>
      </c>
      <c r="G28" s="115">
        <f t="shared" si="6"/>
        <v>0</v>
      </c>
      <c r="H28" s="114">
        <f t="shared" si="6"/>
        <v>6</v>
      </c>
      <c r="I28" s="115">
        <f t="shared" si="6"/>
        <v>0</v>
      </c>
      <c r="J28" s="114">
        <f t="shared" si="6"/>
        <v>4</v>
      </c>
      <c r="K28" s="115">
        <f t="shared" si="6"/>
        <v>0</v>
      </c>
      <c r="L28" s="114">
        <f t="shared" si="6"/>
        <v>2</v>
      </c>
      <c r="M28" s="115">
        <f t="shared" si="6"/>
        <v>1</v>
      </c>
      <c r="N28" s="114">
        <f t="shared" si="0"/>
        <v>3.4</v>
      </c>
      <c r="O28" s="128">
        <f t="shared" si="0"/>
        <v>0.2</v>
      </c>
      <c r="P28" s="50">
        <f t="shared" si="5"/>
        <v>3.4</v>
      </c>
      <c r="Q28" s="140">
        <f t="shared" si="5"/>
        <v>0.2</v>
      </c>
    </row>
    <row r="29" spans="1:17" ht="11.25">
      <c r="A29" s="29"/>
      <c r="B29" s="20"/>
      <c r="C29" s="30"/>
      <c r="D29" s="125"/>
      <c r="E29" s="119"/>
      <c r="F29" s="125"/>
      <c r="G29" s="119"/>
      <c r="H29" s="125"/>
      <c r="I29" s="119"/>
      <c r="J29" s="125"/>
      <c r="K29" s="119"/>
      <c r="L29" s="125"/>
      <c r="M29" s="119"/>
      <c r="N29" s="118"/>
      <c r="O29" s="129"/>
      <c r="P29" s="137"/>
      <c r="Q29" s="138"/>
    </row>
    <row r="30" spans="1:17" ht="22.5">
      <c r="A30" s="29" t="s">
        <v>28</v>
      </c>
      <c r="B30" s="20">
        <v>1971</v>
      </c>
      <c r="C30" s="30" t="s">
        <v>6</v>
      </c>
      <c r="D30" s="125">
        <v>3</v>
      </c>
      <c r="E30" s="119">
        <v>1</v>
      </c>
      <c r="F30" s="125">
        <v>6</v>
      </c>
      <c r="G30" s="119">
        <v>2</v>
      </c>
      <c r="H30" s="125">
        <v>4</v>
      </c>
      <c r="I30" s="119">
        <v>1</v>
      </c>
      <c r="J30" s="125">
        <v>3</v>
      </c>
      <c r="K30" s="119">
        <v>2</v>
      </c>
      <c r="L30" s="125">
        <v>5</v>
      </c>
      <c r="M30" s="119">
        <v>0</v>
      </c>
      <c r="N30" s="118">
        <f t="shared" si="0"/>
        <v>4.2</v>
      </c>
      <c r="O30" s="129">
        <f t="shared" si="0"/>
        <v>1.2</v>
      </c>
      <c r="P30" s="34">
        <f aca="true" t="shared" si="7" ref="P30:Q37">(D30+F30+H30+J30+L30)/5</f>
        <v>4.2</v>
      </c>
      <c r="Q30" s="139">
        <f t="shared" si="7"/>
        <v>1.2</v>
      </c>
    </row>
    <row r="31" spans="1:17" ht="11.25">
      <c r="A31" s="29"/>
      <c r="B31" s="20"/>
      <c r="C31" s="30" t="s">
        <v>7</v>
      </c>
      <c r="D31" s="125">
        <v>0</v>
      </c>
      <c r="E31" s="119">
        <v>0</v>
      </c>
      <c r="F31" s="125">
        <v>0</v>
      </c>
      <c r="G31" s="119">
        <v>1</v>
      </c>
      <c r="H31" s="125">
        <v>1</v>
      </c>
      <c r="I31" s="119">
        <v>0</v>
      </c>
      <c r="J31" s="125">
        <v>1</v>
      </c>
      <c r="K31" s="119">
        <v>0</v>
      </c>
      <c r="L31" s="125">
        <v>0</v>
      </c>
      <c r="M31" s="119">
        <v>0</v>
      </c>
      <c r="N31" s="118">
        <f t="shared" si="0"/>
        <v>0.4</v>
      </c>
      <c r="O31" s="129">
        <f t="shared" si="0"/>
        <v>0.2</v>
      </c>
      <c r="P31" s="34">
        <f t="shared" si="7"/>
        <v>0.4</v>
      </c>
      <c r="Q31" s="139">
        <f t="shared" si="7"/>
        <v>0.2</v>
      </c>
    </row>
    <row r="32" spans="1:17" ht="11.25">
      <c r="A32" s="29"/>
      <c r="B32" s="20"/>
      <c r="C32" s="30" t="s">
        <v>8</v>
      </c>
      <c r="D32" s="125">
        <v>0</v>
      </c>
      <c r="E32" s="119">
        <v>0</v>
      </c>
      <c r="F32" s="125">
        <v>0</v>
      </c>
      <c r="G32" s="119">
        <v>0</v>
      </c>
      <c r="H32" s="125">
        <v>0</v>
      </c>
      <c r="I32" s="119">
        <v>0</v>
      </c>
      <c r="J32" s="125">
        <v>0</v>
      </c>
      <c r="K32" s="119">
        <v>0</v>
      </c>
      <c r="L32" s="125">
        <v>0</v>
      </c>
      <c r="M32" s="119">
        <v>0</v>
      </c>
      <c r="N32" s="118">
        <f t="shared" si="0"/>
        <v>0</v>
      </c>
      <c r="O32" s="129">
        <f t="shared" si="0"/>
        <v>0</v>
      </c>
      <c r="P32" s="34">
        <f t="shared" si="7"/>
        <v>0</v>
      </c>
      <c r="Q32" s="139">
        <f t="shared" si="7"/>
        <v>0</v>
      </c>
    </row>
    <row r="33" spans="1:17" ht="11.25">
      <c r="A33" s="29"/>
      <c r="B33" s="20"/>
      <c r="C33" s="30" t="s">
        <v>9</v>
      </c>
      <c r="D33" s="125">
        <v>0</v>
      </c>
      <c r="E33" s="119">
        <v>0</v>
      </c>
      <c r="F33" s="125">
        <v>0</v>
      </c>
      <c r="G33" s="119">
        <v>0</v>
      </c>
      <c r="H33" s="125">
        <v>0</v>
      </c>
      <c r="I33" s="119">
        <v>0</v>
      </c>
      <c r="J33" s="125">
        <v>0</v>
      </c>
      <c r="K33" s="119">
        <v>0</v>
      </c>
      <c r="L33" s="125">
        <v>1</v>
      </c>
      <c r="M33" s="119">
        <v>0</v>
      </c>
      <c r="N33" s="118">
        <f t="shared" si="0"/>
        <v>0.2</v>
      </c>
      <c r="O33" s="129">
        <f t="shared" si="0"/>
        <v>0</v>
      </c>
      <c r="P33" s="34">
        <f t="shared" si="7"/>
        <v>0.2</v>
      </c>
      <c r="Q33" s="139">
        <f t="shared" si="7"/>
        <v>0</v>
      </c>
    </row>
    <row r="34" spans="1:17" ht="11.25">
      <c r="A34" s="29"/>
      <c r="B34" s="20"/>
      <c r="C34" s="30" t="s">
        <v>10</v>
      </c>
      <c r="D34" s="125">
        <v>0</v>
      </c>
      <c r="E34" s="119">
        <v>0</v>
      </c>
      <c r="F34" s="125">
        <v>0</v>
      </c>
      <c r="G34" s="119">
        <v>0</v>
      </c>
      <c r="H34" s="125">
        <v>0</v>
      </c>
      <c r="I34" s="119">
        <v>0</v>
      </c>
      <c r="J34" s="125">
        <v>0</v>
      </c>
      <c r="K34" s="119">
        <v>0</v>
      </c>
      <c r="L34" s="125">
        <v>0</v>
      </c>
      <c r="M34" s="119">
        <v>0</v>
      </c>
      <c r="N34" s="118">
        <f t="shared" si="0"/>
        <v>0</v>
      </c>
      <c r="O34" s="129">
        <f t="shared" si="0"/>
        <v>0</v>
      </c>
      <c r="P34" s="34">
        <f t="shared" si="7"/>
        <v>0</v>
      </c>
      <c r="Q34" s="139">
        <f t="shared" si="7"/>
        <v>0</v>
      </c>
    </row>
    <row r="35" spans="1:17" ht="11.25">
      <c r="A35" s="29"/>
      <c r="B35" s="20"/>
      <c r="C35" s="30" t="s">
        <v>11</v>
      </c>
      <c r="D35" s="125">
        <v>0</v>
      </c>
      <c r="E35" s="119">
        <v>0</v>
      </c>
      <c r="F35" s="125">
        <v>0</v>
      </c>
      <c r="G35" s="119">
        <v>0</v>
      </c>
      <c r="H35" s="125">
        <v>0</v>
      </c>
      <c r="I35" s="119">
        <v>0</v>
      </c>
      <c r="J35" s="125">
        <v>0</v>
      </c>
      <c r="K35" s="119">
        <v>0</v>
      </c>
      <c r="L35" s="125">
        <v>0</v>
      </c>
      <c r="M35" s="119">
        <v>0</v>
      </c>
      <c r="N35" s="118">
        <f t="shared" si="0"/>
        <v>0</v>
      </c>
      <c r="O35" s="129">
        <f t="shared" si="0"/>
        <v>0</v>
      </c>
      <c r="P35" s="34">
        <f t="shared" si="7"/>
        <v>0</v>
      </c>
      <c r="Q35" s="139">
        <f t="shared" si="7"/>
        <v>0</v>
      </c>
    </row>
    <row r="36" spans="1:17" ht="11.25">
      <c r="A36" s="29"/>
      <c r="B36" s="20"/>
      <c r="C36" s="30" t="s">
        <v>65</v>
      </c>
      <c r="D36" s="125">
        <v>0</v>
      </c>
      <c r="E36" s="119">
        <v>0</v>
      </c>
      <c r="F36" s="125">
        <v>0</v>
      </c>
      <c r="G36" s="119">
        <v>0</v>
      </c>
      <c r="H36" s="125">
        <v>0</v>
      </c>
      <c r="I36" s="119">
        <v>0</v>
      </c>
      <c r="J36" s="125">
        <v>0</v>
      </c>
      <c r="K36" s="119">
        <v>0</v>
      </c>
      <c r="L36" s="125">
        <v>0</v>
      </c>
      <c r="M36" s="119">
        <v>0</v>
      </c>
      <c r="N36" s="118">
        <f t="shared" si="0"/>
        <v>0</v>
      </c>
      <c r="O36" s="129">
        <f t="shared" si="0"/>
        <v>0</v>
      </c>
      <c r="P36" s="34">
        <f t="shared" si="7"/>
        <v>0</v>
      </c>
      <c r="Q36" s="139">
        <f t="shared" si="7"/>
        <v>0</v>
      </c>
    </row>
    <row r="37" spans="1:17" s="11" customFormat="1" ht="11.25">
      <c r="A37" s="19"/>
      <c r="B37" s="20"/>
      <c r="C37" s="21" t="s">
        <v>27</v>
      </c>
      <c r="D37" s="114">
        <f aca="true" t="shared" si="8" ref="D37:M37">SUM(D30:D36)</f>
        <v>3</v>
      </c>
      <c r="E37" s="115">
        <f t="shared" si="8"/>
        <v>1</v>
      </c>
      <c r="F37" s="114">
        <f t="shared" si="8"/>
        <v>6</v>
      </c>
      <c r="G37" s="115">
        <f t="shared" si="8"/>
        <v>3</v>
      </c>
      <c r="H37" s="114">
        <f t="shared" si="8"/>
        <v>5</v>
      </c>
      <c r="I37" s="115">
        <f t="shared" si="8"/>
        <v>1</v>
      </c>
      <c r="J37" s="114">
        <f t="shared" si="8"/>
        <v>4</v>
      </c>
      <c r="K37" s="115">
        <f t="shared" si="8"/>
        <v>2</v>
      </c>
      <c r="L37" s="114">
        <f t="shared" si="8"/>
        <v>6</v>
      </c>
      <c r="M37" s="115">
        <f t="shared" si="8"/>
        <v>0</v>
      </c>
      <c r="N37" s="114">
        <f t="shared" si="0"/>
        <v>4.8</v>
      </c>
      <c r="O37" s="128">
        <f t="shared" si="0"/>
        <v>1.4</v>
      </c>
      <c r="P37" s="50">
        <f t="shared" si="7"/>
        <v>4.8</v>
      </c>
      <c r="Q37" s="140">
        <f t="shared" si="7"/>
        <v>1.4</v>
      </c>
    </row>
    <row r="38" spans="1:17" ht="11.25">
      <c r="A38" s="19"/>
      <c r="B38" s="20"/>
      <c r="C38" s="30"/>
      <c r="D38" s="125"/>
      <c r="E38" s="119"/>
      <c r="F38" s="125"/>
      <c r="G38" s="119"/>
      <c r="H38" s="125"/>
      <c r="I38" s="119"/>
      <c r="J38" s="125"/>
      <c r="K38" s="119"/>
      <c r="L38" s="125"/>
      <c r="M38" s="119"/>
      <c r="N38" s="118"/>
      <c r="O38" s="129"/>
      <c r="P38" s="137"/>
      <c r="Q38" s="138"/>
    </row>
    <row r="39" spans="1:17" ht="11.25">
      <c r="A39" s="29" t="s">
        <v>24</v>
      </c>
      <c r="B39" s="20">
        <v>1971</v>
      </c>
      <c r="C39" s="30" t="s">
        <v>6</v>
      </c>
      <c r="D39" s="125">
        <v>1</v>
      </c>
      <c r="E39" s="119">
        <v>0</v>
      </c>
      <c r="F39" s="125">
        <v>2</v>
      </c>
      <c r="G39" s="119">
        <v>1</v>
      </c>
      <c r="H39" s="125">
        <v>3</v>
      </c>
      <c r="I39" s="119">
        <v>1</v>
      </c>
      <c r="J39" s="125">
        <v>0</v>
      </c>
      <c r="K39" s="119">
        <v>0</v>
      </c>
      <c r="L39" s="125">
        <v>1</v>
      </c>
      <c r="M39" s="119">
        <v>0</v>
      </c>
      <c r="N39" s="118">
        <f t="shared" si="0"/>
        <v>1.4</v>
      </c>
      <c r="O39" s="129">
        <f t="shared" si="0"/>
        <v>0.4</v>
      </c>
      <c r="P39" s="34">
        <f aca="true" t="shared" si="9" ref="P39:Q46">(D39+F39+H39+J39+L39)/5</f>
        <v>1.4</v>
      </c>
      <c r="Q39" s="139">
        <f t="shared" si="9"/>
        <v>0.4</v>
      </c>
    </row>
    <row r="40" spans="1:17" ht="11.25">
      <c r="A40" s="29"/>
      <c r="B40" s="20"/>
      <c r="C40" s="30" t="s">
        <v>7</v>
      </c>
      <c r="D40" s="125">
        <v>0</v>
      </c>
      <c r="E40" s="119">
        <v>0</v>
      </c>
      <c r="F40" s="125">
        <v>0</v>
      </c>
      <c r="G40" s="119">
        <v>0</v>
      </c>
      <c r="H40" s="125">
        <v>0</v>
      </c>
      <c r="I40" s="119">
        <v>0</v>
      </c>
      <c r="J40" s="125">
        <v>0</v>
      </c>
      <c r="K40" s="119">
        <v>0</v>
      </c>
      <c r="L40" s="125">
        <v>0</v>
      </c>
      <c r="M40" s="119">
        <v>0</v>
      </c>
      <c r="N40" s="118">
        <f t="shared" si="0"/>
        <v>0</v>
      </c>
      <c r="O40" s="129">
        <f t="shared" si="0"/>
        <v>0</v>
      </c>
      <c r="P40" s="34">
        <f t="shared" si="9"/>
        <v>0</v>
      </c>
      <c r="Q40" s="139">
        <f t="shared" si="9"/>
        <v>0</v>
      </c>
    </row>
    <row r="41" spans="1:17" ht="11.25">
      <c r="A41" s="29"/>
      <c r="B41" s="20"/>
      <c r="C41" s="30" t="s">
        <v>8</v>
      </c>
      <c r="D41" s="125">
        <v>0</v>
      </c>
      <c r="E41" s="119">
        <v>0</v>
      </c>
      <c r="F41" s="125">
        <v>1</v>
      </c>
      <c r="G41" s="119">
        <v>0</v>
      </c>
      <c r="H41" s="125">
        <v>0</v>
      </c>
      <c r="I41" s="119">
        <v>0</v>
      </c>
      <c r="J41" s="125">
        <v>0</v>
      </c>
      <c r="K41" s="119">
        <v>0</v>
      </c>
      <c r="L41" s="125">
        <v>0</v>
      </c>
      <c r="M41" s="119">
        <v>0</v>
      </c>
      <c r="N41" s="118">
        <f t="shared" si="0"/>
        <v>0.2</v>
      </c>
      <c r="O41" s="129">
        <f t="shared" si="0"/>
        <v>0</v>
      </c>
      <c r="P41" s="34">
        <f t="shared" si="9"/>
        <v>0.2</v>
      </c>
      <c r="Q41" s="139">
        <f t="shared" si="9"/>
        <v>0</v>
      </c>
    </row>
    <row r="42" spans="1:17" ht="11.25">
      <c r="A42" s="29"/>
      <c r="B42" s="20"/>
      <c r="C42" s="30" t="s">
        <v>9</v>
      </c>
      <c r="D42" s="125">
        <v>0</v>
      </c>
      <c r="E42" s="119">
        <v>0</v>
      </c>
      <c r="F42" s="125">
        <v>0</v>
      </c>
      <c r="G42" s="119">
        <v>0</v>
      </c>
      <c r="H42" s="125">
        <v>1</v>
      </c>
      <c r="I42" s="119">
        <v>0</v>
      </c>
      <c r="J42" s="125">
        <v>0</v>
      </c>
      <c r="K42" s="119">
        <v>0</v>
      </c>
      <c r="L42" s="125">
        <v>0</v>
      </c>
      <c r="M42" s="119">
        <v>0</v>
      </c>
      <c r="N42" s="118">
        <f t="shared" si="0"/>
        <v>0.2</v>
      </c>
      <c r="O42" s="129">
        <f t="shared" si="0"/>
        <v>0</v>
      </c>
      <c r="P42" s="34">
        <f t="shared" si="9"/>
        <v>0.2</v>
      </c>
      <c r="Q42" s="139">
        <f t="shared" si="9"/>
        <v>0</v>
      </c>
    </row>
    <row r="43" spans="1:17" ht="11.25">
      <c r="A43" s="29"/>
      <c r="B43" s="20"/>
      <c r="C43" s="30" t="s">
        <v>10</v>
      </c>
      <c r="D43" s="125">
        <v>0</v>
      </c>
      <c r="E43" s="119">
        <v>0</v>
      </c>
      <c r="F43" s="125">
        <v>0</v>
      </c>
      <c r="G43" s="119">
        <v>0</v>
      </c>
      <c r="H43" s="125">
        <v>0</v>
      </c>
      <c r="I43" s="119">
        <v>0</v>
      </c>
      <c r="J43" s="125">
        <v>0</v>
      </c>
      <c r="K43" s="119">
        <v>0</v>
      </c>
      <c r="L43" s="125">
        <v>0</v>
      </c>
      <c r="M43" s="119">
        <v>0</v>
      </c>
      <c r="N43" s="118">
        <f t="shared" si="0"/>
        <v>0</v>
      </c>
      <c r="O43" s="129">
        <f t="shared" si="0"/>
        <v>0</v>
      </c>
      <c r="P43" s="34">
        <f t="shared" si="9"/>
        <v>0</v>
      </c>
      <c r="Q43" s="139">
        <f t="shared" si="9"/>
        <v>0</v>
      </c>
    </row>
    <row r="44" spans="1:17" ht="11.25">
      <c r="A44" s="29"/>
      <c r="B44" s="20"/>
      <c r="C44" s="30" t="s">
        <v>11</v>
      </c>
      <c r="D44" s="125">
        <v>2</v>
      </c>
      <c r="E44" s="119">
        <v>0</v>
      </c>
      <c r="F44" s="125">
        <v>1</v>
      </c>
      <c r="G44" s="119">
        <v>0</v>
      </c>
      <c r="H44" s="125">
        <v>2</v>
      </c>
      <c r="I44" s="119">
        <v>1</v>
      </c>
      <c r="J44" s="125">
        <v>1</v>
      </c>
      <c r="K44" s="119">
        <v>0</v>
      </c>
      <c r="L44" s="125">
        <v>1</v>
      </c>
      <c r="M44" s="119">
        <v>0</v>
      </c>
      <c r="N44" s="118">
        <f t="shared" si="0"/>
        <v>1.4</v>
      </c>
      <c r="O44" s="129">
        <f t="shared" si="0"/>
        <v>0.2</v>
      </c>
      <c r="P44" s="34">
        <f t="shared" si="9"/>
        <v>1.4</v>
      </c>
      <c r="Q44" s="139">
        <f t="shared" si="9"/>
        <v>0.2</v>
      </c>
    </row>
    <row r="45" spans="1:17" ht="11.25">
      <c r="A45" s="29"/>
      <c r="B45" s="20"/>
      <c r="C45" s="30" t="s">
        <v>65</v>
      </c>
      <c r="D45" s="125">
        <v>0</v>
      </c>
      <c r="E45" s="119">
        <v>0</v>
      </c>
      <c r="F45" s="125">
        <v>0</v>
      </c>
      <c r="G45" s="119">
        <v>0</v>
      </c>
      <c r="H45" s="125">
        <v>0</v>
      </c>
      <c r="I45" s="119">
        <v>0</v>
      </c>
      <c r="J45" s="125">
        <v>0</v>
      </c>
      <c r="K45" s="119">
        <v>0</v>
      </c>
      <c r="L45" s="125">
        <v>0</v>
      </c>
      <c r="M45" s="119">
        <v>0</v>
      </c>
      <c r="N45" s="118">
        <f t="shared" si="0"/>
        <v>0</v>
      </c>
      <c r="O45" s="129">
        <f t="shared" si="0"/>
        <v>0</v>
      </c>
      <c r="P45" s="34">
        <f t="shared" si="9"/>
        <v>0</v>
      </c>
      <c r="Q45" s="139">
        <f t="shared" si="9"/>
        <v>0</v>
      </c>
    </row>
    <row r="46" spans="1:17" s="11" customFormat="1" ht="11.25">
      <c r="A46" s="29"/>
      <c r="B46" s="20"/>
      <c r="C46" s="21" t="s">
        <v>27</v>
      </c>
      <c r="D46" s="114">
        <f aca="true" t="shared" si="10" ref="D46:M46">SUM(D39:D45)</f>
        <v>3</v>
      </c>
      <c r="E46" s="115">
        <f t="shared" si="10"/>
        <v>0</v>
      </c>
      <c r="F46" s="114">
        <f t="shared" si="10"/>
        <v>4</v>
      </c>
      <c r="G46" s="115">
        <f t="shared" si="10"/>
        <v>1</v>
      </c>
      <c r="H46" s="114">
        <f t="shared" si="10"/>
        <v>6</v>
      </c>
      <c r="I46" s="115">
        <f t="shared" si="10"/>
        <v>2</v>
      </c>
      <c r="J46" s="114">
        <f t="shared" si="10"/>
        <v>1</v>
      </c>
      <c r="K46" s="115">
        <f t="shared" si="10"/>
        <v>0</v>
      </c>
      <c r="L46" s="114">
        <f t="shared" si="10"/>
        <v>2</v>
      </c>
      <c r="M46" s="115">
        <f t="shared" si="10"/>
        <v>0</v>
      </c>
      <c r="N46" s="114">
        <f t="shared" si="0"/>
        <v>3.2</v>
      </c>
      <c r="O46" s="128">
        <f t="shared" si="0"/>
        <v>0.6</v>
      </c>
      <c r="P46" s="50">
        <f t="shared" si="9"/>
        <v>3.2</v>
      </c>
      <c r="Q46" s="140">
        <f t="shared" si="9"/>
        <v>0.6</v>
      </c>
    </row>
    <row r="47" spans="1:17" ht="11.25">
      <c r="A47" s="29"/>
      <c r="B47" s="20"/>
      <c r="C47" s="30"/>
      <c r="D47" s="125"/>
      <c r="E47" s="119"/>
      <c r="F47" s="125"/>
      <c r="G47" s="119"/>
      <c r="H47" s="125"/>
      <c r="I47" s="119"/>
      <c r="J47" s="125"/>
      <c r="K47" s="119"/>
      <c r="L47" s="125"/>
      <c r="M47" s="119"/>
      <c r="N47" s="118"/>
      <c r="O47" s="129"/>
      <c r="P47" s="137"/>
      <c r="Q47" s="138"/>
    </row>
    <row r="48" spans="1:17" ht="22.5">
      <c r="A48" s="29" t="s">
        <v>34</v>
      </c>
      <c r="B48" s="20">
        <v>1992</v>
      </c>
      <c r="C48" s="30" t="s">
        <v>6</v>
      </c>
      <c r="D48" s="125">
        <v>0</v>
      </c>
      <c r="E48" s="119">
        <v>0</v>
      </c>
      <c r="F48" s="125">
        <v>1</v>
      </c>
      <c r="G48" s="119">
        <v>0</v>
      </c>
      <c r="H48" s="125">
        <v>2</v>
      </c>
      <c r="I48" s="119">
        <v>0</v>
      </c>
      <c r="J48" s="125">
        <v>1</v>
      </c>
      <c r="K48" s="119">
        <v>0</v>
      </c>
      <c r="L48" s="125">
        <v>3</v>
      </c>
      <c r="M48" s="119">
        <v>0</v>
      </c>
      <c r="N48" s="118">
        <f t="shared" si="0"/>
        <v>1.4</v>
      </c>
      <c r="O48" s="129">
        <f t="shared" si="0"/>
        <v>0</v>
      </c>
      <c r="P48" s="34">
        <f aca="true" t="shared" si="11" ref="P48:Q55">(D48+F48+H48+J48+L48)/5</f>
        <v>1.4</v>
      </c>
      <c r="Q48" s="139">
        <f t="shared" si="11"/>
        <v>0</v>
      </c>
    </row>
    <row r="49" spans="1:17" ht="11.25">
      <c r="A49" s="29"/>
      <c r="B49" s="20"/>
      <c r="C49" s="30" t="s">
        <v>7</v>
      </c>
      <c r="D49" s="125">
        <v>0</v>
      </c>
      <c r="E49" s="119">
        <v>0</v>
      </c>
      <c r="F49" s="125">
        <v>0</v>
      </c>
      <c r="G49" s="119">
        <v>0</v>
      </c>
      <c r="H49" s="125">
        <v>0</v>
      </c>
      <c r="I49" s="119">
        <v>0</v>
      </c>
      <c r="J49" s="125">
        <v>0</v>
      </c>
      <c r="K49" s="119">
        <v>0</v>
      </c>
      <c r="L49" s="125">
        <v>0</v>
      </c>
      <c r="M49" s="119">
        <v>0</v>
      </c>
      <c r="N49" s="118">
        <f t="shared" si="0"/>
        <v>0</v>
      </c>
      <c r="O49" s="129">
        <f t="shared" si="0"/>
        <v>0</v>
      </c>
      <c r="P49" s="34">
        <f t="shared" si="11"/>
        <v>0</v>
      </c>
      <c r="Q49" s="139">
        <f t="shared" si="11"/>
        <v>0</v>
      </c>
    </row>
    <row r="50" spans="1:17" ht="11.25">
      <c r="A50" s="29"/>
      <c r="B50" s="20"/>
      <c r="C50" s="30" t="s">
        <v>8</v>
      </c>
      <c r="D50" s="125">
        <v>0</v>
      </c>
      <c r="E50" s="119">
        <v>0</v>
      </c>
      <c r="F50" s="125">
        <v>0</v>
      </c>
      <c r="G50" s="119">
        <v>0</v>
      </c>
      <c r="H50" s="125">
        <v>0</v>
      </c>
      <c r="I50" s="119">
        <v>0</v>
      </c>
      <c r="J50" s="125">
        <v>0</v>
      </c>
      <c r="K50" s="119">
        <v>0</v>
      </c>
      <c r="L50" s="125">
        <v>0</v>
      </c>
      <c r="M50" s="119">
        <v>0</v>
      </c>
      <c r="N50" s="118">
        <f t="shared" si="0"/>
        <v>0</v>
      </c>
      <c r="O50" s="129">
        <f t="shared" si="0"/>
        <v>0</v>
      </c>
      <c r="P50" s="34">
        <f t="shared" si="11"/>
        <v>0</v>
      </c>
      <c r="Q50" s="139">
        <f t="shared" si="11"/>
        <v>0</v>
      </c>
    </row>
    <row r="51" spans="1:17" ht="11.25">
      <c r="A51" s="29"/>
      <c r="B51" s="20"/>
      <c r="C51" s="30" t="s">
        <v>9</v>
      </c>
      <c r="D51" s="125">
        <v>0</v>
      </c>
      <c r="E51" s="119">
        <v>0</v>
      </c>
      <c r="F51" s="125">
        <v>0</v>
      </c>
      <c r="G51" s="119">
        <v>0</v>
      </c>
      <c r="H51" s="125">
        <v>0</v>
      </c>
      <c r="I51" s="119">
        <v>0</v>
      </c>
      <c r="J51" s="125">
        <v>0</v>
      </c>
      <c r="K51" s="119">
        <v>0</v>
      </c>
      <c r="L51" s="125">
        <v>0</v>
      </c>
      <c r="M51" s="119">
        <v>0</v>
      </c>
      <c r="N51" s="118">
        <f t="shared" si="0"/>
        <v>0</v>
      </c>
      <c r="O51" s="129">
        <f t="shared" si="0"/>
        <v>0</v>
      </c>
      <c r="P51" s="34">
        <f t="shared" si="11"/>
        <v>0</v>
      </c>
      <c r="Q51" s="139">
        <f t="shared" si="11"/>
        <v>0</v>
      </c>
    </row>
    <row r="52" spans="1:17" ht="11.25">
      <c r="A52" s="29"/>
      <c r="B52" s="20"/>
      <c r="C52" s="30" t="s">
        <v>10</v>
      </c>
      <c r="D52" s="125">
        <v>0</v>
      </c>
      <c r="E52" s="119">
        <v>0</v>
      </c>
      <c r="F52" s="125">
        <v>0</v>
      </c>
      <c r="G52" s="119">
        <v>0</v>
      </c>
      <c r="H52" s="125">
        <v>0</v>
      </c>
      <c r="I52" s="119">
        <v>0</v>
      </c>
      <c r="J52" s="125">
        <v>0</v>
      </c>
      <c r="K52" s="119">
        <v>0</v>
      </c>
      <c r="L52" s="125">
        <v>0</v>
      </c>
      <c r="M52" s="119">
        <v>0</v>
      </c>
      <c r="N52" s="118">
        <f t="shared" si="0"/>
        <v>0</v>
      </c>
      <c r="O52" s="129">
        <f t="shared" si="0"/>
        <v>0</v>
      </c>
      <c r="P52" s="34">
        <f t="shared" si="11"/>
        <v>0</v>
      </c>
      <c r="Q52" s="139">
        <f t="shared" si="11"/>
        <v>0</v>
      </c>
    </row>
    <row r="53" spans="1:17" ht="11.25">
      <c r="A53" s="29"/>
      <c r="B53" s="20"/>
      <c r="C53" s="30" t="s">
        <v>11</v>
      </c>
      <c r="D53" s="125">
        <v>0</v>
      </c>
      <c r="E53" s="119">
        <v>0</v>
      </c>
      <c r="F53" s="125">
        <v>1</v>
      </c>
      <c r="G53" s="119">
        <v>0</v>
      </c>
      <c r="H53" s="125">
        <v>2</v>
      </c>
      <c r="I53" s="119">
        <v>1</v>
      </c>
      <c r="J53" s="125">
        <v>1</v>
      </c>
      <c r="K53" s="119">
        <v>0</v>
      </c>
      <c r="L53" s="125">
        <v>2</v>
      </c>
      <c r="M53" s="119">
        <v>1</v>
      </c>
      <c r="N53" s="118">
        <f t="shared" si="0"/>
        <v>1.2</v>
      </c>
      <c r="O53" s="129">
        <f t="shared" si="0"/>
        <v>0.4</v>
      </c>
      <c r="P53" s="34">
        <f t="shared" si="11"/>
        <v>1.2</v>
      </c>
      <c r="Q53" s="139">
        <f t="shared" si="11"/>
        <v>0.4</v>
      </c>
    </row>
    <row r="54" spans="1:17" ht="11.25">
      <c r="A54" s="29"/>
      <c r="B54" s="20"/>
      <c r="C54" s="30" t="s">
        <v>65</v>
      </c>
      <c r="D54" s="125">
        <v>0</v>
      </c>
      <c r="E54" s="119">
        <v>0</v>
      </c>
      <c r="F54" s="125">
        <v>0</v>
      </c>
      <c r="G54" s="119">
        <v>1</v>
      </c>
      <c r="H54" s="125">
        <v>0</v>
      </c>
      <c r="I54" s="119">
        <v>0</v>
      </c>
      <c r="J54" s="125">
        <v>0</v>
      </c>
      <c r="K54" s="119">
        <v>0</v>
      </c>
      <c r="L54" s="125">
        <v>0</v>
      </c>
      <c r="M54" s="119">
        <v>0</v>
      </c>
      <c r="N54" s="118">
        <f>AVERAGE(J54,H54,F54,D54,L54)</f>
        <v>0</v>
      </c>
      <c r="O54" s="129">
        <f t="shared" si="0"/>
        <v>0.2</v>
      </c>
      <c r="P54" s="34">
        <f t="shared" si="11"/>
        <v>0</v>
      </c>
      <c r="Q54" s="139">
        <f t="shared" si="11"/>
        <v>0.2</v>
      </c>
    </row>
    <row r="55" spans="1:17" s="11" customFormat="1" ht="11.25">
      <c r="A55" s="29"/>
      <c r="B55" s="20"/>
      <c r="C55" s="21" t="s">
        <v>27</v>
      </c>
      <c r="D55" s="114">
        <f aca="true" t="shared" si="12" ref="D55:M55">SUM(D48:D54)</f>
        <v>0</v>
      </c>
      <c r="E55" s="115">
        <f t="shared" si="12"/>
        <v>0</v>
      </c>
      <c r="F55" s="114">
        <f t="shared" si="12"/>
        <v>2</v>
      </c>
      <c r="G55" s="115">
        <f t="shared" si="12"/>
        <v>1</v>
      </c>
      <c r="H55" s="114">
        <f t="shared" si="12"/>
        <v>4</v>
      </c>
      <c r="I55" s="115">
        <f t="shared" si="12"/>
        <v>1</v>
      </c>
      <c r="J55" s="114">
        <f t="shared" si="12"/>
        <v>2</v>
      </c>
      <c r="K55" s="115">
        <f t="shared" si="12"/>
        <v>0</v>
      </c>
      <c r="L55" s="114">
        <f t="shared" si="12"/>
        <v>5</v>
      </c>
      <c r="M55" s="115">
        <f t="shared" si="12"/>
        <v>1</v>
      </c>
      <c r="N55" s="114">
        <f t="shared" si="0"/>
        <v>2.6</v>
      </c>
      <c r="O55" s="128">
        <f t="shared" si="0"/>
        <v>0.6</v>
      </c>
      <c r="P55" s="50">
        <f t="shared" si="11"/>
        <v>2.6</v>
      </c>
      <c r="Q55" s="140">
        <f t="shared" si="11"/>
        <v>0.6</v>
      </c>
    </row>
    <row r="56" spans="1:17" ht="11.25">
      <c r="A56" s="29"/>
      <c r="B56" s="20"/>
      <c r="C56" s="30"/>
      <c r="D56" s="125"/>
      <c r="E56" s="119"/>
      <c r="F56" s="125"/>
      <c r="G56" s="119"/>
      <c r="H56" s="125"/>
      <c r="I56" s="119"/>
      <c r="J56" s="125"/>
      <c r="K56" s="119"/>
      <c r="L56" s="125"/>
      <c r="M56" s="119"/>
      <c r="N56" s="118"/>
      <c r="O56" s="129"/>
      <c r="P56" s="135"/>
      <c r="Q56" s="136"/>
    </row>
    <row r="57" spans="1:17" ht="11.25">
      <c r="A57" s="29" t="s">
        <v>30</v>
      </c>
      <c r="B57" s="20">
        <v>1993</v>
      </c>
      <c r="C57" s="30" t="s">
        <v>6</v>
      </c>
      <c r="D57" s="125">
        <v>0</v>
      </c>
      <c r="E57" s="119">
        <v>0</v>
      </c>
      <c r="F57" s="125">
        <v>0</v>
      </c>
      <c r="G57" s="119">
        <v>0</v>
      </c>
      <c r="H57" s="125">
        <v>0</v>
      </c>
      <c r="I57" s="119">
        <v>1</v>
      </c>
      <c r="J57" s="125">
        <v>1</v>
      </c>
      <c r="K57" s="119">
        <v>0</v>
      </c>
      <c r="L57" s="125">
        <v>1</v>
      </c>
      <c r="M57" s="119">
        <v>0</v>
      </c>
      <c r="N57" s="118">
        <f t="shared" si="0"/>
        <v>0.4</v>
      </c>
      <c r="O57" s="129">
        <f t="shared" si="0"/>
        <v>0.2</v>
      </c>
      <c r="P57" s="34">
        <f aca="true" t="shared" si="13" ref="P57:Q64">(D57+F57+H57+J57+L57)/5</f>
        <v>0.4</v>
      </c>
      <c r="Q57" s="139">
        <f t="shared" si="13"/>
        <v>0.2</v>
      </c>
    </row>
    <row r="58" spans="1:17" ht="11.25">
      <c r="A58" s="29"/>
      <c r="B58" s="20"/>
      <c r="C58" s="30" t="s">
        <v>7</v>
      </c>
      <c r="D58" s="125">
        <v>0</v>
      </c>
      <c r="E58" s="119">
        <v>0</v>
      </c>
      <c r="F58" s="125">
        <v>0</v>
      </c>
      <c r="G58" s="119">
        <v>0</v>
      </c>
      <c r="H58" s="125">
        <v>0</v>
      </c>
      <c r="I58" s="119">
        <v>0</v>
      </c>
      <c r="J58" s="125">
        <v>0</v>
      </c>
      <c r="K58" s="119">
        <v>0</v>
      </c>
      <c r="L58" s="125">
        <v>0</v>
      </c>
      <c r="M58" s="119">
        <v>0</v>
      </c>
      <c r="N58" s="118">
        <f t="shared" si="0"/>
        <v>0</v>
      </c>
      <c r="O58" s="129">
        <f t="shared" si="0"/>
        <v>0</v>
      </c>
      <c r="P58" s="34">
        <f t="shared" si="13"/>
        <v>0</v>
      </c>
      <c r="Q58" s="139">
        <f t="shared" si="13"/>
        <v>0</v>
      </c>
    </row>
    <row r="59" spans="1:17" ht="11.25">
      <c r="A59" s="29"/>
      <c r="B59" s="20"/>
      <c r="C59" s="30" t="s">
        <v>8</v>
      </c>
      <c r="D59" s="125">
        <v>0</v>
      </c>
      <c r="E59" s="119">
        <v>0</v>
      </c>
      <c r="F59" s="125">
        <v>0</v>
      </c>
      <c r="G59" s="119">
        <v>0</v>
      </c>
      <c r="H59" s="125">
        <v>0</v>
      </c>
      <c r="I59" s="119">
        <v>0</v>
      </c>
      <c r="J59" s="125">
        <v>0</v>
      </c>
      <c r="K59" s="119">
        <v>0</v>
      </c>
      <c r="L59" s="125">
        <v>0</v>
      </c>
      <c r="M59" s="119">
        <v>0</v>
      </c>
      <c r="N59" s="118">
        <f t="shared" si="0"/>
        <v>0</v>
      </c>
      <c r="O59" s="129">
        <f t="shared" si="0"/>
        <v>0</v>
      </c>
      <c r="P59" s="34">
        <f t="shared" si="13"/>
        <v>0</v>
      </c>
      <c r="Q59" s="139">
        <f t="shared" si="13"/>
        <v>0</v>
      </c>
    </row>
    <row r="60" spans="1:17" ht="11.25">
      <c r="A60" s="29"/>
      <c r="B60" s="20"/>
      <c r="C60" s="30" t="s">
        <v>9</v>
      </c>
      <c r="D60" s="125">
        <v>0</v>
      </c>
      <c r="E60" s="119">
        <v>0</v>
      </c>
      <c r="F60" s="125">
        <v>0</v>
      </c>
      <c r="G60" s="119">
        <v>0</v>
      </c>
      <c r="H60" s="125">
        <v>0</v>
      </c>
      <c r="I60" s="119">
        <v>0</v>
      </c>
      <c r="J60" s="125">
        <v>0</v>
      </c>
      <c r="K60" s="119">
        <v>0</v>
      </c>
      <c r="L60" s="125">
        <v>0</v>
      </c>
      <c r="M60" s="119">
        <v>0</v>
      </c>
      <c r="N60" s="118">
        <f t="shared" si="0"/>
        <v>0</v>
      </c>
      <c r="O60" s="129">
        <f t="shared" si="0"/>
        <v>0</v>
      </c>
      <c r="P60" s="34">
        <f t="shared" si="13"/>
        <v>0</v>
      </c>
      <c r="Q60" s="139">
        <f t="shared" si="13"/>
        <v>0</v>
      </c>
    </row>
    <row r="61" spans="1:17" ht="11.25">
      <c r="A61" s="29"/>
      <c r="B61" s="20"/>
      <c r="C61" s="30" t="s">
        <v>10</v>
      </c>
      <c r="D61" s="125">
        <v>0</v>
      </c>
      <c r="E61" s="119">
        <v>0</v>
      </c>
      <c r="F61" s="125">
        <v>0</v>
      </c>
      <c r="G61" s="119">
        <v>0</v>
      </c>
      <c r="H61" s="125">
        <v>0</v>
      </c>
      <c r="I61" s="119">
        <v>0</v>
      </c>
      <c r="J61" s="125">
        <v>0</v>
      </c>
      <c r="K61" s="119">
        <v>0</v>
      </c>
      <c r="L61" s="125">
        <v>0</v>
      </c>
      <c r="M61" s="119">
        <v>0</v>
      </c>
      <c r="N61" s="118">
        <f t="shared" si="0"/>
        <v>0</v>
      </c>
      <c r="O61" s="129">
        <f t="shared" si="0"/>
        <v>0</v>
      </c>
      <c r="P61" s="34">
        <f t="shared" si="13"/>
        <v>0</v>
      </c>
      <c r="Q61" s="139">
        <f t="shared" si="13"/>
        <v>0</v>
      </c>
    </row>
    <row r="62" spans="1:17" ht="11.25">
      <c r="A62" s="29"/>
      <c r="B62" s="20"/>
      <c r="C62" s="30" t="s">
        <v>11</v>
      </c>
      <c r="D62" s="125">
        <v>2</v>
      </c>
      <c r="E62" s="119">
        <v>0</v>
      </c>
      <c r="F62" s="125">
        <v>1</v>
      </c>
      <c r="G62" s="119">
        <v>1</v>
      </c>
      <c r="H62" s="125">
        <v>0</v>
      </c>
      <c r="I62" s="119">
        <v>1</v>
      </c>
      <c r="J62" s="125">
        <v>2</v>
      </c>
      <c r="K62" s="119">
        <v>1</v>
      </c>
      <c r="L62" s="125">
        <v>0</v>
      </c>
      <c r="M62" s="119">
        <v>1</v>
      </c>
      <c r="N62" s="118">
        <f t="shared" si="0"/>
        <v>1</v>
      </c>
      <c r="O62" s="129">
        <f t="shared" si="0"/>
        <v>0.8</v>
      </c>
      <c r="P62" s="34">
        <f t="shared" si="13"/>
        <v>1</v>
      </c>
      <c r="Q62" s="139">
        <f t="shared" si="13"/>
        <v>0.8</v>
      </c>
    </row>
    <row r="63" spans="1:17" ht="11.25">
      <c r="A63" s="29"/>
      <c r="B63" s="20"/>
      <c r="C63" s="30" t="s">
        <v>65</v>
      </c>
      <c r="D63" s="125">
        <v>0</v>
      </c>
      <c r="E63" s="119">
        <v>0</v>
      </c>
      <c r="F63" s="125">
        <v>0</v>
      </c>
      <c r="G63" s="119">
        <v>0</v>
      </c>
      <c r="H63" s="125">
        <v>0</v>
      </c>
      <c r="I63" s="119">
        <v>0</v>
      </c>
      <c r="J63" s="125">
        <v>0</v>
      </c>
      <c r="K63" s="119">
        <v>0</v>
      </c>
      <c r="L63" s="125">
        <v>0</v>
      </c>
      <c r="M63" s="119">
        <v>0</v>
      </c>
      <c r="N63" s="118">
        <f>AVERAGE(J63,H63,F63,D63,L63)</f>
        <v>0</v>
      </c>
      <c r="O63" s="129">
        <f>AVERAGE(K63,I63,G63,E63,M63)</f>
        <v>0</v>
      </c>
      <c r="P63" s="34">
        <f t="shared" si="13"/>
        <v>0</v>
      </c>
      <c r="Q63" s="139">
        <f t="shared" si="13"/>
        <v>0</v>
      </c>
    </row>
    <row r="64" spans="1:17" s="11" customFormat="1" ht="11.25">
      <c r="A64" s="29"/>
      <c r="B64" s="20"/>
      <c r="C64" s="21" t="s">
        <v>27</v>
      </c>
      <c r="D64" s="114">
        <f aca="true" t="shared" si="14" ref="D64:M64">SUM(D57:D63)</f>
        <v>2</v>
      </c>
      <c r="E64" s="115">
        <f t="shared" si="14"/>
        <v>0</v>
      </c>
      <c r="F64" s="114">
        <f t="shared" si="14"/>
        <v>1</v>
      </c>
      <c r="G64" s="115">
        <f t="shared" si="14"/>
        <v>1</v>
      </c>
      <c r="H64" s="114">
        <f t="shared" si="14"/>
        <v>0</v>
      </c>
      <c r="I64" s="115">
        <f t="shared" si="14"/>
        <v>2</v>
      </c>
      <c r="J64" s="114">
        <f t="shared" si="14"/>
        <v>3</v>
      </c>
      <c r="K64" s="115">
        <f t="shared" si="14"/>
        <v>1</v>
      </c>
      <c r="L64" s="114">
        <f t="shared" si="14"/>
        <v>1</v>
      </c>
      <c r="M64" s="115">
        <f t="shared" si="14"/>
        <v>1</v>
      </c>
      <c r="N64" s="114">
        <f t="shared" si="0"/>
        <v>1.4</v>
      </c>
      <c r="O64" s="128">
        <f t="shared" si="0"/>
        <v>1</v>
      </c>
      <c r="P64" s="50">
        <f t="shared" si="13"/>
        <v>1.4</v>
      </c>
      <c r="Q64" s="140">
        <f t="shared" si="13"/>
        <v>1</v>
      </c>
    </row>
    <row r="65" spans="1:17" ht="11.25">
      <c r="A65" s="29"/>
      <c r="B65" s="20"/>
      <c r="C65" s="21"/>
      <c r="D65" s="127"/>
      <c r="E65" s="115"/>
      <c r="F65" s="127"/>
      <c r="G65" s="115"/>
      <c r="H65" s="127"/>
      <c r="I65" s="115"/>
      <c r="J65" s="127"/>
      <c r="K65" s="115"/>
      <c r="L65" s="127"/>
      <c r="M65" s="115"/>
      <c r="N65" s="114"/>
      <c r="O65" s="128"/>
      <c r="P65" s="137"/>
      <c r="Q65" s="138"/>
    </row>
    <row r="66" spans="1:17" ht="22.5">
      <c r="A66" s="29" t="s">
        <v>56</v>
      </c>
      <c r="B66" s="20">
        <v>2001</v>
      </c>
      <c r="C66" s="30" t="s">
        <v>6</v>
      </c>
      <c r="D66" s="127"/>
      <c r="E66" s="115"/>
      <c r="F66" s="125">
        <v>1</v>
      </c>
      <c r="G66" s="119">
        <v>0</v>
      </c>
      <c r="H66" s="125">
        <v>0</v>
      </c>
      <c r="I66" s="119">
        <v>0</v>
      </c>
      <c r="J66" s="125">
        <v>0</v>
      </c>
      <c r="K66" s="119">
        <v>0</v>
      </c>
      <c r="L66" s="125">
        <v>0</v>
      </c>
      <c r="M66" s="119">
        <v>0</v>
      </c>
      <c r="N66" s="118">
        <f aca="true" t="shared" si="15" ref="N66:O72">AVERAGE(J66,H66,F66,D66,L66)</f>
        <v>0.25</v>
      </c>
      <c r="O66" s="129">
        <f>AVERAGE(K66,I66,G66,E66,M66)</f>
        <v>0</v>
      </c>
      <c r="P66" s="34">
        <f aca="true" t="shared" si="16" ref="P66:Q73">(D66+F66+H66+J66+L66)/5</f>
        <v>0.2</v>
      </c>
      <c r="Q66" s="139">
        <f t="shared" si="16"/>
        <v>0</v>
      </c>
    </row>
    <row r="67" spans="1:17" ht="11.25">
      <c r="A67" s="19"/>
      <c r="B67" s="20"/>
      <c r="C67" s="30" t="s">
        <v>7</v>
      </c>
      <c r="D67" s="127"/>
      <c r="E67" s="115"/>
      <c r="F67" s="125">
        <v>0</v>
      </c>
      <c r="G67" s="119">
        <v>0</v>
      </c>
      <c r="H67" s="125">
        <v>0</v>
      </c>
      <c r="I67" s="119">
        <v>0</v>
      </c>
      <c r="J67" s="125">
        <v>0</v>
      </c>
      <c r="K67" s="119">
        <v>0</v>
      </c>
      <c r="L67" s="125">
        <v>0</v>
      </c>
      <c r="M67" s="119">
        <v>0</v>
      </c>
      <c r="N67" s="118">
        <f t="shared" si="15"/>
        <v>0</v>
      </c>
      <c r="O67" s="129">
        <f t="shared" si="15"/>
        <v>0</v>
      </c>
      <c r="P67" s="34">
        <f t="shared" si="16"/>
        <v>0</v>
      </c>
      <c r="Q67" s="139">
        <f t="shared" si="16"/>
        <v>0</v>
      </c>
    </row>
    <row r="68" spans="1:17" ht="11.25">
      <c r="A68" s="19"/>
      <c r="B68" s="20"/>
      <c r="C68" s="30" t="s">
        <v>8</v>
      </c>
      <c r="D68" s="127"/>
      <c r="E68" s="115"/>
      <c r="F68" s="125">
        <v>0</v>
      </c>
      <c r="G68" s="119">
        <v>0</v>
      </c>
      <c r="H68" s="125">
        <v>0</v>
      </c>
      <c r="I68" s="119">
        <v>0</v>
      </c>
      <c r="J68" s="125">
        <v>0</v>
      </c>
      <c r="K68" s="119">
        <v>0</v>
      </c>
      <c r="L68" s="125">
        <v>0</v>
      </c>
      <c r="M68" s="119">
        <v>0</v>
      </c>
      <c r="N68" s="118">
        <f t="shared" si="15"/>
        <v>0</v>
      </c>
      <c r="O68" s="129">
        <f t="shared" si="15"/>
        <v>0</v>
      </c>
      <c r="P68" s="34">
        <f t="shared" si="16"/>
        <v>0</v>
      </c>
      <c r="Q68" s="139">
        <f t="shared" si="16"/>
        <v>0</v>
      </c>
    </row>
    <row r="69" spans="1:17" ht="11.25">
      <c r="A69" s="19"/>
      <c r="B69" s="20"/>
      <c r="C69" s="30" t="s">
        <v>9</v>
      </c>
      <c r="D69" s="127"/>
      <c r="E69" s="115"/>
      <c r="F69" s="125">
        <v>0</v>
      </c>
      <c r="G69" s="119">
        <v>0</v>
      </c>
      <c r="H69" s="125">
        <v>0</v>
      </c>
      <c r="I69" s="119">
        <v>0</v>
      </c>
      <c r="J69" s="125">
        <v>0</v>
      </c>
      <c r="K69" s="119">
        <v>0</v>
      </c>
      <c r="L69" s="125">
        <v>0</v>
      </c>
      <c r="M69" s="119">
        <v>0</v>
      </c>
      <c r="N69" s="118">
        <f t="shared" si="15"/>
        <v>0</v>
      </c>
      <c r="O69" s="129">
        <f t="shared" si="15"/>
        <v>0</v>
      </c>
      <c r="P69" s="34">
        <f t="shared" si="16"/>
        <v>0</v>
      </c>
      <c r="Q69" s="139">
        <f t="shared" si="16"/>
        <v>0</v>
      </c>
    </row>
    <row r="70" spans="1:17" ht="11.25">
      <c r="A70" s="19"/>
      <c r="B70" s="20"/>
      <c r="C70" s="30" t="s">
        <v>10</v>
      </c>
      <c r="D70" s="127"/>
      <c r="E70" s="115"/>
      <c r="F70" s="125">
        <v>0</v>
      </c>
      <c r="G70" s="119">
        <v>0</v>
      </c>
      <c r="H70" s="125">
        <v>0</v>
      </c>
      <c r="I70" s="119">
        <v>0</v>
      </c>
      <c r="J70" s="125">
        <v>0</v>
      </c>
      <c r="K70" s="119">
        <v>0</v>
      </c>
      <c r="L70" s="125">
        <v>0</v>
      </c>
      <c r="M70" s="119">
        <v>0</v>
      </c>
      <c r="N70" s="118">
        <f t="shared" si="15"/>
        <v>0</v>
      </c>
      <c r="O70" s="129">
        <f t="shared" si="15"/>
        <v>0</v>
      </c>
      <c r="P70" s="34">
        <f t="shared" si="16"/>
        <v>0</v>
      </c>
      <c r="Q70" s="139">
        <f t="shared" si="16"/>
        <v>0</v>
      </c>
    </row>
    <row r="71" spans="1:17" ht="11.25">
      <c r="A71" s="19"/>
      <c r="B71" s="20"/>
      <c r="C71" s="30" t="s">
        <v>11</v>
      </c>
      <c r="D71" s="127"/>
      <c r="E71" s="115"/>
      <c r="F71" s="125">
        <v>0</v>
      </c>
      <c r="G71" s="119">
        <v>0</v>
      </c>
      <c r="H71" s="125">
        <v>0</v>
      </c>
      <c r="I71" s="119">
        <v>0</v>
      </c>
      <c r="J71" s="125">
        <v>2</v>
      </c>
      <c r="K71" s="119">
        <v>1</v>
      </c>
      <c r="L71" s="125">
        <v>1</v>
      </c>
      <c r="M71" s="119">
        <v>1</v>
      </c>
      <c r="N71" s="118">
        <f t="shared" si="15"/>
        <v>0.75</v>
      </c>
      <c r="O71" s="129">
        <f t="shared" si="15"/>
        <v>0.5</v>
      </c>
      <c r="P71" s="34">
        <f t="shared" si="16"/>
        <v>0.6</v>
      </c>
      <c r="Q71" s="139">
        <f t="shared" si="16"/>
        <v>0.4</v>
      </c>
    </row>
    <row r="72" spans="1:17" ht="11.25">
      <c r="A72" s="19"/>
      <c r="B72" s="20"/>
      <c r="C72" s="30" t="s">
        <v>65</v>
      </c>
      <c r="D72" s="125"/>
      <c r="E72" s="119"/>
      <c r="F72" s="125">
        <v>0</v>
      </c>
      <c r="G72" s="119">
        <v>0</v>
      </c>
      <c r="H72" s="125">
        <v>0</v>
      </c>
      <c r="I72" s="119">
        <v>0</v>
      </c>
      <c r="J72" s="125">
        <v>0</v>
      </c>
      <c r="K72" s="119">
        <v>0</v>
      </c>
      <c r="L72" s="125">
        <v>0</v>
      </c>
      <c r="M72" s="119">
        <v>1</v>
      </c>
      <c r="N72" s="118">
        <f t="shared" si="15"/>
        <v>0</v>
      </c>
      <c r="O72" s="129">
        <f t="shared" si="15"/>
        <v>0.25</v>
      </c>
      <c r="P72" s="34">
        <f t="shared" si="16"/>
        <v>0</v>
      </c>
      <c r="Q72" s="139">
        <f t="shared" si="16"/>
        <v>0.2</v>
      </c>
    </row>
    <row r="73" spans="1:17" s="11" customFormat="1" ht="11.25">
      <c r="A73" s="19"/>
      <c r="B73" s="20"/>
      <c r="C73" s="21" t="s">
        <v>27</v>
      </c>
      <c r="D73" s="114">
        <f aca="true" t="shared" si="17" ref="D73:M73">SUM(D66:D72)</f>
        <v>0</v>
      </c>
      <c r="E73" s="115">
        <f t="shared" si="17"/>
        <v>0</v>
      </c>
      <c r="F73" s="114">
        <f t="shared" si="17"/>
        <v>1</v>
      </c>
      <c r="G73" s="115">
        <f t="shared" si="17"/>
        <v>0</v>
      </c>
      <c r="H73" s="114">
        <f t="shared" si="17"/>
        <v>0</v>
      </c>
      <c r="I73" s="115">
        <f t="shared" si="17"/>
        <v>0</v>
      </c>
      <c r="J73" s="114">
        <f t="shared" si="17"/>
        <v>2</v>
      </c>
      <c r="K73" s="115">
        <f t="shared" si="17"/>
        <v>1</v>
      </c>
      <c r="L73" s="114">
        <f t="shared" si="17"/>
        <v>1</v>
      </c>
      <c r="M73" s="115">
        <f t="shared" si="17"/>
        <v>2</v>
      </c>
      <c r="N73" s="114">
        <f>AVERAGE(L73,J73,H73,F73,D73)</f>
        <v>0.8</v>
      </c>
      <c r="O73" s="112">
        <f>AVERAGE(M73,K73,I73,G73,E73)</f>
        <v>0.6</v>
      </c>
      <c r="P73" s="50">
        <f t="shared" si="16"/>
        <v>0.8</v>
      </c>
      <c r="Q73" s="140">
        <f t="shared" si="16"/>
        <v>0.6</v>
      </c>
    </row>
    <row r="74" spans="1:17" s="11" customFormat="1" ht="11.25">
      <c r="A74" s="19"/>
      <c r="B74" s="20"/>
      <c r="C74" s="21"/>
      <c r="D74" s="127"/>
      <c r="E74" s="115"/>
      <c r="F74" s="114"/>
      <c r="G74" s="115"/>
      <c r="H74" s="114"/>
      <c r="I74" s="115"/>
      <c r="J74" s="114"/>
      <c r="K74" s="115"/>
      <c r="L74" s="114"/>
      <c r="M74" s="115"/>
      <c r="N74" s="114"/>
      <c r="O74" s="112"/>
      <c r="P74" s="137"/>
      <c r="Q74" s="138"/>
    </row>
    <row r="75" spans="1:17" ht="11.25">
      <c r="A75" s="29" t="s">
        <v>32</v>
      </c>
      <c r="B75" s="20">
        <v>1981</v>
      </c>
      <c r="C75" s="30" t="s">
        <v>6</v>
      </c>
      <c r="D75" s="125">
        <v>0</v>
      </c>
      <c r="E75" s="119">
        <v>0</v>
      </c>
      <c r="F75" s="125">
        <v>0</v>
      </c>
      <c r="G75" s="119">
        <v>0</v>
      </c>
      <c r="H75" s="125">
        <v>1</v>
      </c>
      <c r="I75" s="119">
        <v>1</v>
      </c>
      <c r="J75" s="125">
        <v>0</v>
      </c>
      <c r="K75" s="119">
        <v>1</v>
      </c>
      <c r="L75" s="125">
        <v>0</v>
      </c>
      <c r="M75" s="119">
        <v>0</v>
      </c>
      <c r="N75" s="118">
        <f t="shared" si="0"/>
        <v>0.2</v>
      </c>
      <c r="O75" s="129">
        <f t="shared" si="0"/>
        <v>0.4</v>
      </c>
      <c r="P75" s="34">
        <f aca="true" t="shared" si="18" ref="P75:Q82">(D75+F75+H75+J75+L75)/5</f>
        <v>0.2</v>
      </c>
      <c r="Q75" s="139">
        <f t="shared" si="18"/>
        <v>0.4</v>
      </c>
    </row>
    <row r="76" spans="1:17" ht="11.25">
      <c r="A76" s="29"/>
      <c r="B76" s="20"/>
      <c r="C76" s="30" t="s">
        <v>7</v>
      </c>
      <c r="D76" s="125">
        <v>0</v>
      </c>
      <c r="E76" s="119">
        <v>0</v>
      </c>
      <c r="F76" s="125">
        <v>0</v>
      </c>
      <c r="G76" s="119">
        <v>0</v>
      </c>
      <c r="H76" s="125">
        <v>0</v>
      </c>
      <c r="I76" s="119">
        <v>0</v>
      </c>
      <c r="J76" s="125">
        <v>0</v>
      </c>
      <c r="K76" s="119">
        <v>0</v>
      </c>
      <c r="L76" s="125">
        <v>0</v>
      </c>
      <c r="M76" s="119">
        <v>0</v>
      </c>
      <c r="N76" s="118">
        <f t="shared" si="0"/>
        <v>0</v>
      </c>
      <c r="O76" s="129">
        <f t="shared" si="0"/>
        <v>0</v>
      </c>
      <c r="P76" s="34">
        <f t="shared" si="18"/>
        <v>0</v>
      </c>
      <c r="Q76" s="139">
        <f t="shared" si="18"/>
        <v>0</v>
      </c>
    </row>
    <row r="77" spans="1:17" ht="11.25">
      <c r="A77" s="29"/>
      <c r="B77" s="20"/>
      <c r="C77" s="30" t="s">
        <v>8</v>
      </c>
      <c r="D77" s="125">
        <v>0</v>
      </c>
      <c r="E77" s="119">
        <v>0</v>
      </c>
      <c r="F77" s="125">
        <v>0</v>
      </c>
      <c r="G77" s="119">
        <v>0</v>
      </c>
      <c r="H77" s="125">
        <v>0</v>
      </c>
      <c r="I77" s="119">
        <v>0</v>
      </c>
      <c r="J77" s="125">
        <v>0</v>
      </c>
      <c r="K77" s="119">
        <v>0</v>
      </c>
      <c r="L77" s="125">
        <v>1</v>
      </c>
      <c r="M77" s="119">
        <v>0</v>
      </c>
      <c r="N77" s="118">
        <f t="shared" si="0"/>
        <v>0.2</v>
      </c>
      <c r="O77" s="129">
        <f t="shared" si="0"/>
        <v>0</v>
      </c>
      <c r="P77" s="34">
        <f t="shared" si="18"/>
        <v>0.2</v>
      </c>
      <c r="Q77" s="139">
        <f t="shared" si="18"/>
        <v>0</v>
      </c>
    </row>
    <row r="78" spans="1:17" ht="11.25">
      <c r="A78" s="29"/>
      <c r="B78" s="20"/>
      <c r="C78" s="30" t="s">
        <v>9</v>
      </c>
      <c r="D78" s="125">
        <v>0</v>
      </c>
      <c r="E78" s="119">
        <v>0</v>
      </c>
      <c r="F78" s="125">
        <v>0</v>
      </c>
      <c r="G78" s="119">
        <v>0</v>
      </c>
      <c r="H78" s="125">
        <v>0</v>
      </c>
      <c r="I78" s="119">
        <v>0</v>
      </c>
      <c r="J78" s="125">
        <v>0</v>
      </c>
      <c r="K78" s="119">
        <v>0</v>
      </c>
      <c r="L78" s="125">
        <v>0</v>
      </c>
      <c r="M78" s="119">
        <v>0</v>
      </c>
      <c r="N78" s="118">
        <f t="shared" si="0"/>
        <v>0</v>
      </c>
      <c r="O78" s="129">
        <f t="shared" si="0"/>
        <v>0</v>
      </c>
      <c r="P78" s="34">
        <f t="shared" si="18"/>
        <v>0</v>
      </c>
      <c r="Q78" s="139">
        <f t="shared" si="18"/>
        <v>0</v>
      </c>
    </row>
    <row r="79" spans="1:17" ht="11.25">
      <c r="A79" s="29"/>
      <c r="B79" s="20"/>
      <c r="C79" s="30" t="s">
        <v>10</v>
      </c>
      <c r="D79" s="125">
        <v>0</v>
      </c>
      <c r="E79" s="119">
        <v>0</v>
      </c>
      <c r="F79" s="125">
        <v>0</v>
      </c>
      <c r="G79" s="119">
        <v>0</v>
      </c>
      <c r="H79" s="125">
        <v>0</v>
      </c>
      <c r="I79" s="119">
        <v>0</v>
      </c>
      <c r="J79" s="125">
        <v>0</v>
      </c>
      <c r="K79" s="119">
        <v>0</v>
      </c>
      <c r="L79" s="125">
        <v>0</v>
      </c>
      <c r="M79" s="119">
        <v>0</v>
      </c>
      <c r="N79" s="118">
        <f t="shared" si="0"/>
        <v>0</v>
      </c>
      <c r="O79" s="129">
        <f t="shared" si="0"/>
        <v>0</v>
      </c>
      <c r="P79" s="34">
        <f t="shared" si="18"/>
        <v>0</v>
      </c>
      <c r="Q79" s="139">
        <f t="shared" si="18"/>
        <v>0</v>
      </c>
    </row>
    <row r="80" spans="1:17" ht="11.25">
      <c r="A80" s="29"/>
      <c r="B80" s="20"/>
      <c r="C80" s="30" t="s">
        <v>11</v>
      </c>
      <c r="D80" s="125">
        <v>1</v>
      </c>
      <c r="E80" s="119">
        <v>0</v>
      </c>
      <c r="F80" s="125">
        <v>0</v>
      </c>
      <c r="G80" s="119">
        <v>1</v>
      </c>
      <c r="H80" s="125">
        <v>0</v>
      </c>
      <c r="I80" s="119">
        <v>1</v>
      </c>
      <c r="J80" s="125">
        <v>0</v>
      </c>
      <c r="K80" s="119">
        <v>1</v>
      </c>
      <c r="L80" s="125">
        <v>2</v>
      </c>
      <c r="M80" s="119">
        <v>0</v>
      </c>
      <c r="N80" s="118">
        <f t="shared" si="0"/>
        <v>0.6</v>
      </c>
      <c r="O80" s="129">
        <f t="shared" si="0"/>
        <v>0.6</v>
      </c>
      <c r="P80" s="34">
        <f t="shared" si="18"/>
        <v>0.6</v>
      </c>
      <c r="Q80" s="139">
        <f t="shared" si="18"/>
        <v>0.6</v>
      </c>
    </row>
    <row r="81" spans="1:17" ht="11.25">
      <c r="A81" s="29"/>
      <c r="B81" s="20"/>
      <c r="C81" s="30" t="s">
        <v>65</v>
      </c>
      <c r="D81" s="125">
        <v>0</v>
      </c>
      <c r="E81" s="119">
        <v>0</v>
      </c>
      <c r="F81" s="125">
        <v>0</v>
      </c>
      <c r="G81" s="119">
        <v>0</v>
      </c>
      <c r="H81" s="125">
        <v>0</v>
      </c>
      <c r="I81" s="119">
        <v>1</v>
      </c>
      <c r="J81" s="125">
        <v>0</v>
      </c>
      <c r="K81" s="119">
        <v>0</v>
      </c>
      <c r="L81" s="125">
        <v>0</v>
      </c>
      <c r="M81" s="119">
        <v>0</v>
      </c>
      <c r="N81" s="118">
        <f t="shared" si="0"/>
        <v>0</v>
      </c>
      <c r="O81" s="129">
        <f t="shared" si="0"/>
        <v>0.2</v>
      </c>
      <c r="P81" s="34">
        <f t="shared" si="18"/>
        <v>0</v>
      </c>
      <c r="Q81" s="139">
        <f t="shared" si="18"/>
        <v>0.2</v>
      </c>
    </row>
    <row r="82" spans="1:17" s="11" customFormat="1" ht="11.25">
      <c r="A82" s="19"/>
      <c r="B82" s="20"/>
      <c r="C82" s="21" t="s">
        <v>27</v>
      </c>
      <c r="D82" s="114">
        <f aca="true" t="shared" si="19" ref="D82:M82">SUM(D75:D81)</f>
        <v>1</v>
      </c>
      <c r="E82" s="115">
        <f t="shared" si="19"/>
        <v>0</v>
      </c>
      <c r="F82" s="114">
        <f t="shared" si="19"/>
        <v>0</v>
      </c>
      <c r="G82" s="115">
        <f t="shared" si="19"/>
        <v>1</v>
      </c>
      <c r="H82" s="114">
        <f t="shared" si="19"/>
        <v>1</v>
      </c>
      <c r="I82" s="115">
        <f t="shared" si="19"/>
        <v>3</v>
      </c>
      <c r="J82" s="114">
        <f t="shared" si="19"/>
        <v>0</v>
      </c>
      <c r="K82" s="115">
        <f t="shared" si="19"/>
        <v>2</v>
      </c>
      <c r="L82" s="114">
        <f t="shared" si="19"/>
        <v>3</v>
      </c>
      <c r="M82" s="115">
        <f t="shared" si="19"/>
        <v>0</v>
      </c>
      <c r="N82" s="114">
        <f t="shared" si="0"/>
        <v>1</v>
      </c>
      <c r="O82" s="128">
        <f t="shared" si="0"/>
        <v>1.2</v>
      </c>
      <c r="P82" s="50">
        <f t="shared" si="18"/>
        <v>1</v>
      </c>
      <c r="Q82" s="140">
        <f t="shared" si="18"/>
        <v>1.2</v>
      </c>
    </row>
    <row r="83" spans="1:17" ht="11.25">
      <c r="A83" s="19"/>
      <c r="B83" s="20"/>
      <c r="C83" s="30"/>
      <c r="D83" s="125"/>
      <c r="E83" s="119"/>
      <c r="F83" s="125"/>
      <c r="G83" s="119"/>
      <c r="H83" s="125"/>
      <c r="I83" s="119"/>
      <c r="J83" s="125"/>
      <c r="K83" s="119"/>
      <c r="L83" s="125"/>
      <c r="M83" s="119"/>
      <c r="N83" s="118"/>
      <c r="O83" s="129"/>
      <c r="P83" s="135"/>
      <c r="Q83" s="136"/>
    </row>
    <row r="84" spans="1:17" ht="11.25">
      <c r="A84" s="29" t="s">
        <v>35</v>
      </c>
      <c r="B84" s="20">
        <v>1988</v>
      </c>
      <c r="C84" s="30" t="s">
        <v>6</v>
      </c>
      <c r="D84" s="125">
        <v>0</v>
      </c>
      <c r="E84" s="119">
        <v>0</v>
      </c>
      <c r="F84" s="125">
        <v>0</v>
      </c>
      <c r="G84" s="119">
        <v>0</v>
      </c>
      <c r="H84" s="125">
        <v>1</v>
      </c>
      <c r="I84" s="119">
        <v>0</v>
      </c>
      <c r="J84" s="125">
        <v>0</v>
      </c>
      <c r="K84" s="119">
        <v>0</v>
      </c>
      <c r="L84" s="125">
        <v>0</v>
      </c>
      <c r="M84" s="119">
        <v>0</v>
      </c>
      <c r="N84" s="118">
        <f t="shared" si="0"/>
        <v>0.2</v>
      </c>
      <c r="O84" s="129">
        <f t="shared" si="0"/>
        <v>0</v>
      </c>
      <c r="P84" s="34">
        <f aca="true" t="shared" si="20" ref="P84:Q91">(D84+F84+H84+J84+L84)/5</f>
        <v>0.2</v>
      </c>
      <c r="Q84" s="139">
        <f t="shared" si="20"/>
        <v>0</v>
      </c>
    </row>
    <row r="85" spans="1:17" ht="11.25">
      <c r="A85" s="29"/>
      <c r="B85" s="20"/>
      <c r="C85" s="30" t="s">
        <v>7</v>
      </c>
      <c r="D85" s="125">
        <v>0</v>
      </c>
      <c r="E85" s="119">
        <v>0</v>
      </c>
      <c r="F85" s="125">
        <v>0</v>
      </c>
      <c r="G85" s="119">
        <v>0</v>
      </c>
      <c r="H85" s="125">
        <v>0</v>
      </c>
      <c r="I85" s="119">
        <v>0</v>
      </c>
      <c r="J85" s="125">
        <v>0</v>
      </c>
      <c r="K85" s="119">
        <v>0</v>
      </c>
      <c r="L85" s="125">
        <v>0</v>
      </c>
      <c r="M85" s="119">
        <v>0</v>
      </c>
      <c r="N85" s="118">
        <f aca="true" t="shared" si="21" ref="N85:O91">AVERAGE(J85,H85,F85,D85,L85)</f>
        <v>0</v>
      </c>
      <c r="O85" s="129">
        <f t="shared" si="21"/>
        <v>0</v>
      </c>
      <c r="P85" s="34">
        <f t="shared" si="20"/>
        <v>0</v>
      </c>
      <c r="Q85" s="139">
        <f t="shared" si="20"/>
        <v>0</v>
      </c>
    </row>
    <row r="86" spans="1:17" ht="11.25">
      <c r="A86" s="29"/>
      <c r="B86" s="20"/>
      <c r="C86" s="30" t="s">
        <v>8</v>
      </c>
      <c r="D86" s="125">
        <v>0</v>
      </c>
      <c r="E86" s="119">
        <v>0</v>
      </c>
      <c r="F86" s="125">
        <v>0</v>
      </c>
      <c r="G86" s="119">
        <v>0</v>
      </c>
      <c r="H86" s="125">
        <v>0</v>
      </c>
      <c r="I86" s="119">
        <v>0</v>
      </c>
      <c r="J86" s="125">
        <v>0</v>
      </c>
      <c r="K86" s="119">
        <v>0</v>
      </c>
      <c r="L86" s="125">
        <v>0</v>
      </c>
      <c r="M86" s="119">
        <v>0</v>
      </c>
      <c r="N86" s="118">
        <f t="shared" si="21"/>
        <v>0</v>
      </c>
      <c r="O86" s="129">
        <f t="shared" si="21"/>
        <v>0</v>
      </c>
      <c r="P86" s="34">
        <f t="shared" si="20"/>
        <v>0</v>
      </c>
      <c r="Q86" s="139">
        <f t="shared" si="20"/>
        <v>0</v>
      </c>
    </row>
    <row r="87" spans="1:17" ht="11.25">
      <c r="A87" s="29"/>
      <c r="B87" s="20"/>
      <c r="C87" s="30" t="s">
        <v>9</v>
      </c>
      <c r="D87" s="125">
        <v>0</v>
      </c>
      <c r="E87" s="119">
        <v>0</v>
      </c>
      <c r="F87" s="125">
        <v>0</v>
      </c>
      <c r="G87" s="119">
        <v>0</v>
      </c>
      <c r="H87" s="125">
        <v>0</v>
      </c>
      <c r="I87" s="119">
        <v>0</v>
      </c>
      <c r="J87" s="125">
        <v>0</v>
      </c>
      <c r="K87" s="119">
        <v>0</v>
      </c>
      <c r="L87" s="125">
        <v>0</v>
      </c>
      <c r="M87" s="119">
        <v>0</v>
      </c>
      <c r="N87" s="118">
        <f t="shared" si="21"/>
        <v>0</v>
      </c>
      <c r="O87" s="129">
        <f t="shared" si="21"/>
        <v>0</v>
      </c>
      <c r="P87" s="34">
        <f t="shared" si="20"/>
        <v>0</v>
      </c>
      <c r="Q87" s="139">
        <f t="shared" si="20"/>
        <v>0</v>
      </c>
    </row>
    <row r="88" spans="1:17" ht="11.25">
      <c r="A88" s="29"/>
      <c r="B88" s="20"/>
      <c r="C88" s="30" t="s">
        <v>10</v>
      </c>
      <c r="D88" s="125">
        <v>0</v>
      </c>
      <c r="E88" s="119">
        <v>0</v>
      </c>
      <c r="F88" s="125">
        <v>0</v>
      </c>
      <c r="G88" s="119">
        <v>0</v>
      </c>
      <c r="H88" s="125">
        <v>0</v>
      </c>
      <c r="I88" s="119">
        <v>0</v>
      </c>
      <c r="J88" s="125">
        <v>0</v>
      </c>
      <c r="K88" s="119">
        <v>0</v>
      </c>
      <c r="L88" s="125">
        <v>0</v>
      </c>
      <c r="M88" s="119">
        <v>0</v>
      </c>
      <c r="N88" s="118">
        <f t="shared" si="21"/>
        <v>0</v>
      </c>
      <c r="O88" s="129">
        <f t="shared" si="21"/>
        <v>0</v>
      </c>
      <c r="P88" s="34">
        <f t="shared" si="20"/>
        <v>0</v>
      </c>
      <c r="Q88" s="139">
        <f t="shared" si="20"/>
        <v>0</v>
      </c>
    </row>
    <row r="89" spans="1:17" ht="11.25">
      <c r="A89" s="29"/>
      <c r="B89" s="20"/>
      <c r="C89" s="30" t="s">
        <v>11</v>
      </c>
      <c r="D89" s="125">
        <v>0</v>
      </c>
      <c r="E89" s="119">
        <v>0</v>
      </c>
      <c r="F89" s="125">
        <v>0</v>
      </c>
      <c r="G89" s="119">
        <v>0</v>
      </c>
      <c r="H89" s="125">
        <v>0</v>
      </c>
      <c r="I89" s="119">
        <v>0</v>
      </c>
      <c r="J89" s="125">
        <v>1</v>
      </c>
      <c r="K89" s="119">
        <v>0</v>
      </c>
      <c r="L89" s="125">
        <v>0</v>
      </c>
      <c r="M89" s="119">
        <v>0</v>
      </c>
      <c r="N89" s="118">
        <f t="shared" si="21"/>
        <v>0.2</v>
      </c>
      <c r="O89" s="129">
        <f t="shared" si="21"/>
        <v>0</v>
      </c>
      <c r="P89" s="34">
        <f t="shared" si="20"/>
        <v>0.2</v>
      </c>
      <c r="Q89" s="139">
        <f t="shared" si="20"/>
        <v>0</v>
      </c>
    </row>
    <row r="90" spans="1:17" ht="11.25">
      <c r="A90" s="29"/>
      <c r="B90" s="20"/>
      <c r="C90" s="30" t="s">
        <v>65</v>
      </c>
      <c r="D90" s="125">
        <v>0</v>
      </c>
      <c r="E90" s="119">
        <v>0</v>
      </c>
      <c r="F90" s="125">
        <v>0</v>
      </c>
      <c r="G90" s="119">
        <v>0</v>
      </c>
      <c r="H90" s="125">
        <v>0</v>
      </c>
      <c r="I90" s="119">
        <v>0</v>
      </c>
      <c r="J90" s="125">
        <v>0</v>
      </c>
      <c r="K90" s="119">
        <v>0</v>
      </c>
      <c r="L90" s="125">
        <v>0</v>
      </c>
      <c r="M90" s="119">
        <v>0</v>
      </c>
      <c r="N90" s="118">
        <f t="shared" si="21"/>
        <v>0</v>
      </c>
      <c r="O90" s="129">
        <f t="shared" si="21"/>
        <v>0</v>
      </c>
      <c r="P90" s="34">
        <f t="shared" si="20"/>
        <v>0</v>
      </c>
      <c r="Q90" s="139">
        <f t="shared" si="20"/>
        <v>0</v>
      </c>
    </row>
    <row r="91" spans="1:17" s="11" customFormat="1" ht="11.25">
      <c r="A91" s="29"/>
      <c r="B91" s="20"/>
      <c r="C91" s="21" t="s">
        <v>27</v>
      </c>
      <c r="D91" s="114">
        <f aca="true" t="shared" si="22" ref="D91:M91">SUM(D84:D90)</f>
        <v>0</v>
      </c>
      <c r="E91" s="115">
        <f t="shared" si="22"/>
        <v>0</v>
      </c>
      <c r="F91" s="114">
        <f t="shared" si="22"/>
        <v>0</v>
      </c>
      <c r="G91" s="115">
        <f t="shared" si="22"/>
        <v>0</v>
      </c>
      <c r="H91" s="114">
        <f t="shared" si="22"/>
        <v>1</v>
      </c>
      <c r="I91" s="115">
        <f t="shared" si="22"/>
        <v>0</v>
      </c>
      <c r="J91" s="114">
        <f t="shared" si="22"/>
        <v>1</v>
      </c>
      <c r="K91" s="115">
        <f t="shared" si="22"/>
        <v>0</v>
      </c>
      <c r="L91" s="114">
        <f t="shared" si="22"/>
        <v>0</v>
      </c>
      <c r="M91" s="115">
        <f t="shared" si="22"/>
        <v>0</v>
      </c>
      <c r="N91" s="114">
        <f t="shared" si="21"/>
        <v>0.4</v>
      </c>
      <c r="O91" s="128">
        <f t="shared" si="21"/>
        <v>0</v>
      </c>
      <c r="P91" s="50">
        <f t="shared" si="20"/>
        <v>0.4</v>
      </c>
      <c r="Q91" s="140">
        <f t="shared" si="20"/>
        <v>0</v>
      </c>
    </row>
    <row r="92" spans="1:17" ht="11.25">
      <c r="A92" s="29"/>
      <c r="B92" s="20"/>
      <c r="C92" s="30"/>
      <c r="D92" s="125"/>
      <c r="E92" s="119"/>
      <c r="F92" s="125"/>
      <c r="G92" s="119"/>
      <c r="H92" s="125"/>
      <c r="I92" s="119"/>
      <c r="J92" s="125"/>
      <c r="K92" s="119"/>
      <c r="L92" s="125"/>
      <c r="M92" s="119"/>
      <c r="N92" s="118"/>
      <c r="O92" s="129"/>
      <c r="P92" s="137"/>
      <c r="Q92" s="138"/>
    </row>
    <row r="93" spans="1:17" ht="11.25">
      <c r="A93" s="29" t="s">
        <v>33</v>
      </c>
      <c r="B93" s="20">
        <v>1988</v>
      </c>
      <c r="C93" s="30" t="s">
        <v>6</v>
      </c>
      <c r="D93" s="125">
        <v>1</v>
      </c>
      <c r="E93" s="119">
        <v>0</v>
      </c>
      <c r="F93" s="125">
        <v>0</v>
      </c>
      <c r="G93" s="119">
        <v>0</v>
      </c>
      <c r="H93" s="125">
        <v>1</v>
      </c>
      <c r="I93" s="119">
        <v>0</v>
      </c>
      <c r="J93" s="125">
        <v>0</v>
      </c>
      <c r="K93" s="119">
        <v>0</v>
      </c>
      <c r="L93" s="125">
        <v>0</v>
      </c>
      <c r="M93" s="119">
        <v>0</v>
      </c>
      <c r="N93" s="118">
        <f aca="true" t="shared" si="23" ref="N93:O100">AVERAGE(J93,H93,F93,D93,L93)</f>
        <v>0.4</v>
      </c>
      <c r="O93" s="129">
        <f t="shared" si="23"/>
        <v>0</v>
      </c>
      <c r="P93" s="34">
        <f aca="true" t="shared" si="24" ref="P93:Q100">(D93+F93+H93+J93+L93)/5</f>
        <v>0.4</v>
      </c>
      <c r="Q93" s="139">
        <f t="shared" si="24"/>
        <v>0</v>
      </c>
    </row>
    <row r="94" spans="1:17" ht="11.25">
      <c r="A94" s="19"/>
      <c r="B94" s="20"/>
      <c r="C94" s="30" t="s">
        <v>7</v>
      </c>
      <c r="D94" s="125">
        <v>0</v>
      </c>
      <c r="E94" s="119">
        <v>0</v>
      </c>
      <c r="F94" s="125">
        <v>0</v>
      </c>
      <c r="G94" s="119">
        <v>0</v>
      </c>
      <c r="H94" s="125">
        <v>0</v>
      </c>
      <c r="I94" s="119">
        <v>0</v>
      </c>
      <c r="J94" s="125">
        <v>0</v>
      </c>
      <c r="K94" s="119">
        <v>0</v>
      </c>
      <c r="L94" s="125">
        <v>0</v>
      </c>
      <c r="M94" s="119">
        <v>0</v>
      </c>
      <c r="N94" s="118">
        <f t="shared" si="23"/>
        <v>0</v>
      </c>
      <c r="O94" s="129">
        <f t="shared" si="23"/>
        <v>0</v>
      </c>
      <c r="P94" s="34">
        <f t="shared" si="24"/>
        <v>0</v>
      </c>
      <c r="Q94" s="139">
        <f t="shared" si="24"/>
        <v>0</v>
      </c>
    </row>
    <row r="95" spans="1:17" ht="11.25">
      <c r="A95" s="19"/>
      <c r="B95" s="20"/>
      <c r="C95" s="30" t="s">
        <v>8</v>
      </c>
      <c r="D95" s="125">
        <v>0</v>
      </c>
      <c r="E95" s="119">
        <v>0</v>
      </c>
      <c r="F95" s="125">
        <v>0</v>
      </c>
      <c r="G95" s="119">
        <v>0</v>
      </c>
      <c r="H95" s="125">
        <v>0</v>
      </c>
      <c r="I95" s="119">
        <v>0</v>
      </c>
      <c r="J95" s="125">
        <v>0</v>
      </c>
      <c r="K95" s="119">
        <v>0</v>
      </c>
      <c r="L95" s="125">
        <v>0</v>
      </c>
      <c r="M95" s="119">
        <v>0</v>
      </c>
      <c r="N95" s="118">
        <f t="shared" si="23"/>
        <v>0</v>
      </c>
      <c r="O95" s="129">
        <f t="shared" si="23"/>
        <v>0</v>
      </c>
      <c r="P95" s="34">
        <f t="shared" si="24"/>
        <v>0</v>
      </c>
      <c r="Q95" s="139">
        <f t="shared" si="24"/>
        <v>0</v>
      </c>
    </row>
    <row r="96" spans="1:17" ht="11.25">
      <c r="A96" s="19"/>
      <c r="B96" s="20"/>
      <c r="C96" s="30" t="s">
        <v>9</v>
      </c>
      <c r="D96" s="125">
        <v>0</v>
      </c>
      <c r="E96" s="119">
        <v>0</v>
      </c>
      <c r="F96" s="125">
        <v>0</v>
      </c>
      <c r="G96" s="119">
        <v>0</v>
      </c>
      <c r="H96" s="125">
        <v>0</v>
      </c>
      <c r="I96" s="119">
        <v>0</v>
      </c>
      <c r="J96" s="125">
        <v>0</v>
      </c>
      <c r="K96" s="119">
        <v>0</v>
      </c>
      <c r="L96" s="125">
        <v>0</v>
      </c>
      <c r="M96" s="119">
        <v>0</v>
      </c>
      <c r="N96" s="118">
        <f t="shared" si="23"/>
        <v>0</v>
      </c>
      <c r="O96" s="129">
        <f t="shared" si="23"/>
        <v>0</v>
      </c>
      <c r="P96" s="34">
        <f t="shared" si="24"/>
        <v>0</v>
      </c>
      <c r="Q96" s="139">
        <f t="shared" si="24"/>
        <v>0</v>
      </c>
    </row>
    <row r="97" spans="1:17" ht="11.25">
      <c r="A97" s="19"/>
      <c r="B97" s="20"/>
      <c r="C97" s="30" t="s">
        <v>10</v>
      </c>
      <c r="D97" s="125">
        <v>0</v>
      </c>
      <c r="E97" s="119">
        <v>0</v>
      </c>
      <c r="F97" s="125">
        <v>0</v>
      </c>
      <c r="G97" s="119">
        <v>0</v>
      </c>
      <c r="H97" s="125">
        <v>0</v>
      </c>
      <c r="I97" s="119">
        <v>0</v>
      </c>
      <c r="J97" s="125">
        <v>0</v>
      </c>
      <c r="K97" s="119">
        <v>0</v>
      </c>
      <c r="L97" s="125">
        <v>0</v>
      </c>
      <c r="M97" s="119">
        <v>0</v>
      </c>
      <c r="N97" s="118">
        <f t="shared" si="23"/>
        <v>0</v>
      </c>
      <c r="O97" s="129">
        <f t="shared" si="23"/>
        <v>0</v>
      </c>
      <c r="P97" s="34">
        <f t="shared" si="24"/>
        <v>0</v>
      </c>
      <c r="Q97" s="139">
        <f t="shared" si="24"/>
        <v>0</v>
      </c>
    </row>
    <row r="98" spans="1:17" ht="11.25">
      <c r="A98" s="19"/>
      <c r="B98" s="20"/>
      <c r="C98" s="30" t="s">
        <v>11</v>
      </c>
      <c r="D98" s="125">
        <v>0</v>
      </c>
      <c r="E98" s="119">
        <v>0</v>
      </c>
      <c r="F98" s="125">
        <v>1</v>
      </c>
      <c r="G98" s="119">
        <v>1</v>
      </c>
      <c r="H98" s="125">
        <v>0</v>
      </c>
      <c r="I98" s="119">
        <v>0</v>
      </c>
      <c r="J98" s="125">
        <v>0</v>
      </c>
      <c r="K98" s="119">
        <v>1</v>
      </c>
      <c r="L98" s="125">
        <v>0</v>
      </c>
      <c r="M98" s="119">
        <v>0</v>
      </c>
      <c r="N98" s="118">
        <f t="shared" si="23"/>
        <v>0.2</v>
      </c>
      <c r="O98" s="129">
        <f t="shared" si="23"/>
        <v>0.4</v>
      </c>
      <c r="P98" s="34">
        <f t="shared" si="24"/>
        <v>0.2</v>
      </c>
      <c r="Q98" s="139">
        <f t="shared" si="24"/>
        <v>0.4</v>
      </c>
    </row>
    <row r="99" spans="1:17" ht="11.25">
      <c r="A99" s="19"/>
      <c r="B99" s="20"/>
      <c r="C99" s="30" t="s">
        <v>65</v>
      </c>
      <c r="D99" s="125">
        <v>0</v>
      </c>
      <c r="E99" s="119">
        <v>0</v>
      </c>
      <c r="F99" s="125">
        <v>0</v>
      </c>
      <c r="G99" s="119">
        <v>0</v>
      </c>
      <c r="H99" s="125">
        <v>0</v>
      </c>
      <c r="I99" s="119">
        <v>0</v>
      </c>
      <c r="J99" s="125">
        <v>0</v>
      </c>
      <c r="K99" s="119">
        <v>0</v>
      </c>
      <c r="L99" s="125">
        <v>0</v>
      </c>
      <c r="M99" s="119">
        <v>0</v>
      </c>
      <c r="N99" s="118">
        <f t="shared" si="23"/>
        <v>0</v>
      </c>
      <c r="O99" s="129">
        <f t="shared" si="23"/>
        <v>0</v>
      </c>
      <c r="P99" s="34">
        <f t="shared" si="24"/>
        <v>0</v>
      </c>
      <c r="Q99" s="139">
        <f t="shared" si="24"/>
        <v>0</v>
      </c>
    </row>
    <row r="100" spans="1:17" s="11" customFormat="1" ht="11.25">
      <c r="A100" s="19"/>
      <c r="B100" s="20"/>
      <c r="C100" s="21" t="s">
        <v>27</v>
      </c>
      <c r="D100" s="114">
        <f aca="true" t="shared" si="25" ref="D100:M100">SUM(D93:D99)</f>
        <v>1</v>
      </c>
      <c r="E100" s="115">
        <f t="shared" si="25"/>
        <v>0</v>
      </c>
      <c r="F100" s="114">
        <f t="shared" si="25"/>
        <v>1</v>
      </c>
      <c r="G100" s="115">
        <f t="shared" si="25"/>
        <v>1</v>
      </c>
      <c r="H100" s="114">
        <f t="shared" si="25"/>
        <v>1</v>
      </c>
      <c r="I100" s="115">
        <f t="shared" si="25"/>
        <v>0</v>
      </c>
      <c r="J100" s="114">
        <f t="shared" si="25"/>
        <v>0</v>
      </c>
      <c r="K100" s="115">
        <f t="shared" si="25"/>
        <v>1</v>
      </c>
      <c r="L100" s="114">
        <f t="shared" si="25"/>
        <v>0</v>
      </c>
      <c r="M100" s="115">
        <f t="shared" si="25"/>
        <v>0</v>
      </c>
      <c r="N100" s="114">
        <f t="shared" si="23"/>
        <v>0.6</v>
      </c>
      <c r="O100" s="128">
        <f t="shared" si="23"/>
        <v>0.4</v>
      </c>
      <c r="P100" s="50">
        <f t="shared" si="24"/>
        <v>0.6</v>
      </c>
      <c r="Q100" s="140">
        <f t="shared" si="24"/>
        <v>0.4</v>
      </c>
    </row>
    <row r="101" spans="1:17" ht="11.25">
      <c r="A101" s="19"/>
      <c r="B101" s="20"/>
      <c r="C101" s="30"/>
      <c r="D101" s="125"/>
      <c r="E101" s="119"/>
      <c r="F101" s="125"/>
      <c r="G101" s="119"/>
      <c r="H101" s="125"/>
      <c r="I101" s="119"/>
      <c r="J101" s="125"/>
      <c r="K101" s="119"/>
      <c r="L101" s="125"/>
      <c r="M101" s="119"/>
      <c r="N101" s="118"/>
      <c r="O101" s="129"/>
      <c r="P101" s="137"/>
      <c r="Q101" s="138"/>
    </row>
    <row r="102" spans="1:17" ht="11.25">
      <c r="A102" s="29" t="s">
        <v>22</v>
      </c>
      <c r="B102" s="20">
        <v>1971</v>
      </c>
      <c r="C102" s="30" t="s">
        <v>6</v>
      </c>
      <c r="D102" s="125">
        <v>1</v>
      </c>
      <c r="E102" s="119">
        <v>0</v>
      </c>
      <c r="F102" s="125">
        <v>0</v>
      </c>
      <c r="G102" s="119">
        <v>1</v>
      </c>
      <c r="H102" s="125">
        <v>1</v>
      </c>
      <c r="I102" s="119">
        <v>0</v>
      </c>
      <c r="J102" s="125">
        <v>0</v>
      </c>
      <c r="K102" s="119">
        <v>0</v>
      </c>
      <c r="L102" s="125">
        <v>0</v>
      </c>
      <c r="M102" s="119">
        <v>0</v>
      </c>
      <c r="N102" s="118">
        <f aca="true" t="shared" si="26" ref="N102:O109">AVERAGE(J102,H102,F102,D102,L102)</f>
        <v>0.4</v>
      </c>
      <c r="O102" s="129">
        <f t="shared" si="26"/>
        <v>0.2</v>
      </c>
      <c r="P102" s="34">
        <f aca="true" t="shared" si="27" ref="P102:Q109">(D102+F102+H102+J102+L102)/5</f>
        <v>0.4</v>
      </c>
      <c r="Q102" s="139">
        <f t="shared" si="27"/>
        <v>0.2</v>
      </c>
    </row>
    <row r="103" spans="1:17" ht="11.25">
      <c r="A103" s="29"/>
      <c r="B103" s="20"/>
      <c r="C103" s="30" t="s">
        <v>7</v>
      </c>
      <c r="D103" s="125">
        <v>0</v>
      </c>
      <c r="E103" s="119">
        <v>0</v>
      </c>
      <c r="F103" s="125">
        <v>0</v>
      </c>
      <c r="G103" s="119">
        <v>0</v>
      </c>
      <c r="H103" s="125">
        <v>0</v>
      </c>
      <c r="I103" s="119">
        <v>0</v>
      </c>
      <c r="J103" s="125">
        <v>0</v>
      </c>
      <c r="K103" s="119">
        <v>0</v>
      </c>
      <c r="L103" s="125">
        <v>0</v>
      </c>
      <c r="M103" s="119">
        <v>0</v>
      </c>
      <c r="N103" s="118">
        <f t="shared" si="26"/>
        <v>0</v>
      </c>
      <c r="O103" s="129">
        <f t="shared" si="26"/>
        <v>0</v>
      </c>
      <c r="P103" s="34">
        <f t="shared" si="27"/>
        <v>0</v>
      </c>
      <c r="Q103" s="139">
        <f t="shared" si="27"/>
        <v>0</v>
      </c>
    </row>
    <row r="104" spans="1:17" ht="11.25">
      <c r="A104" s="29"/>
      <c r="B104" s="20"/>
      <c r="C104" s="30" t="s">
        <v>8</v>
      </c>
      <c r="D104" s="125">
        <v>0</v>
      </c>
      <c r="E104" s="119">
        <v>0</v>
      </c>
      <c r="F104" s="125">
        <v>0</v>
      </c>
      <c r="G104" s="119">
        <v>0</v>
      </c>
      <c r="H104" s="125">
        <v>0</v>
      </c>
      <c r="I104" s="119">
        <v>0</v>
      </c>
      <c r="J104" s="125">
        <v>0</v>
      </c>
      <c r="K104" s="119">
        <v>0</v>
      </c>
      <c r="L104" s="125">
        <v>0</v>
      </c>
      <c r="M104" s="119">
        <v>0</v>
      </c>
      <c r="N104" s="118">
        <f t="shared" si="26"/>
        <v>0</v>
      </c>
      <c r="O104" s="129">
        <f t="shared" si="26"/>
        <v>0</v>
      </c>
      <c r="P104" s="34">
        <f t="shared" si="27"/>
        <v>0</v>
      </c>
      <c r="Q104" s="139">
        <f t="shared" si="27"/>
        <v>0</v>
      </c>
    </row>
    <row r="105" spans="1:17" ht="11.25">
      <c r="A105" s="29"/>
      <c r="B105" s="20"/>
      <c r="C105" s="30" t="s">
        <v>9</v>
      </c>
      <c r="D105" s="125">
        <v>1</v>
      </c>
      <c r="E105" s="119">
        <v>0</v>
      </c>
      <c r="F105" s="125">
        <v>0</v>
      </c>
      <c r="G105" s="119">
        <v>0</v>
      </c>
      <c r="H105" s="125">
        <v>0</v>
      </c>
      <c r="I105" s="119">
        <v>0</v>
      </c>
      <c r="J105" s="125">
        <v>0</v>
      </c>
      <c r="K105" s="119">
        <v>0</v>
      </c>
      <c r="L105" s="125">
        <v>0</v>
      </c>
      <c r="M105" s="119">
        <v>0</v>
      </c>
      <c r="N105" s="118">
        <f t="shared" si="26"/>
        <v>0.2</v>
      </c>
      <c r="O105" s="129">
        <f t="shared" si="26"/>
        <v>0</v>
      </c>
      <c r="P105" s="34">
        <f t="shared" si="27"/>
        <v>0.2</v>
      </c>
      <c r="Q105" s="139">
        <f t="shared" si="27"/>
        <v>0</v>
      </c>
    </row>
    <row r="106" spans="1:17" ht="11.25">
      <c r="A106" s="29"/>
      <c r="B106" s="20"/>
      <c r="C106" s="30" t="s">
        <v>10</v>
      </c>
      <c r="D106" s="125">
        <v>0</v>
      </c>
      <c r="E106" s="119">
        <v>0</v>
      </c>
      <c r="F106" s="125">
        <v>0</v>
      </c>
      <c r="G106" s="119">
        <v>0</v>
      </c>
      <c r="H106" s="125">
        <v>0</v>
      </c>
      <c r="I106" s="119">
        <v>0</v>
      </c>
      <c r="J106" s="125">
        <v>0</v>
      </c>
      <c r="K106" s="119">
        <v>0</v>
      </c>
      <c r="L106" s="125">
        <v>0</v>
      </c>
      <c r="M106" s="119">
        <v>0</v>
      </c>
      <c r="N106" s="118">
        <f t="shared" si="26"/>
        <v>0</v>
      </c>
      <c r="O106" s="129">
        <f t="shared" si="26"/>
        <v>0</v>
      </c>
      <c r="P106" s="34">
        <f t="shared" si="27"/>
        <v>0</v>
      </c>
      <c r="Q106" s="139">
        <f t="shared" si="27"/>
        <v>0</v>
      </c>
    </row>
    <row r="107" spans="1:17" ht="11.25">
      <c r="A107" s="29"/>
      <c r="B107" s="20"/>
      <c r="C107" s="30" t="s">
        <v>11</v>
      </c>
      <c r="D107" s="125">
        <v>1</v>
      </c>
      <c r="E107" s="119">
        <v>0</v>
      </c>
      <c r="F107" s="125">
        <v>2</v>
      </c>
      <c r="G107" s="119">
        <v>0</v>
      </c>
      <c r="H107" s="125">
        <v>2</v>
      </c>
      <c r="I107" s="119">
        <v>0</v>
      </c>
      <c r="J107" s="125">
        <v>1</v>
      </c>
      <c r="K107" s="119">
        <v>2</v>
      </c>
      <c r="L107" s="125">
        <v>0</v>
      </c>
      <c r="M107" s="119">
        <v>0</v>
      </c>
      <c r="N107" s="118">
        <f t="shared" si="26"/>
        <v>1.2</v>
      </c>
      <c r="O107" s="129">
        <f t="shared" si="26"/>
        <v>0.4</v>
      </c>
      <c r="P107" s="34">
        <f t="shared" si="27"/>
        <v>1.2</v>
      </c>
      <c r="Q107" s="139">
        <f t="shared" si="27"/>
        <v>0.4</v>
      </c>
    </row>
    <row r="108" spans="1:17" ht="11.25">
      <c r="A108" s="29"/>
      <c r="B108" s="20"/>
      <c r="C108" s="30" t="s">
        <v>65</v>
      </c>
      <c r="D108" s="125">
        <v>0</v>
      </c>
      <c r="E108" s="119">
        <v>0</v>
      </c>
      <c r="F108" s="125">
        <v>0</v>
      </c>
      <c r="G108" s="119">
        <v>0</v>
      </c>
      <c r="H108" s="125">
        <v>0</v>
      </c>
      <c r="I108" s="119">
        <v>0</v>
      </c>
      <c r="J108" s="125">
        <v>0</v>
      </c>
      <c r="K108" s="119">
        <v>0</v>
      </c>
      <c r="L108" s="125">
        <v>0</v>
      </c>
      <c r="M108" s="119">
        <v>0</v>
      </c>
      <c r="N108" s="118">
        <f t="shared" si="26"/>
        <v>0</v>
      </c>
      <c r="O108" s="129">
        <f t="shared" si="26"/>
        <v>0</v>
      </c>
      <c r="P108" s="34">
        <f t="shared" si="27"/>
        <v>0</v>
      </c>
      <c r="Q108" s="139">
        <f t="shared" si="27"/>
        <v>0</v>
      </c>
    </row>
    <row r="109" spans="1:17" s="11" customFormat="1" ht="11.25">
      <c r="A109" s="29"/>
      <c r="B109" s="20"/>
      <c r="C109" s="21" t="s">
        <v>27</v>
      </c>
      <c r="D109" s="114">
        <f aca="true" t="shared" si="28" ref="D109:M109">SUM(D102:D108)</f>
        <v>3</v>
      </c>
      <c r="E109" s="115">
        <f t="shared" si="28"/>
        <v>0</v>
      </c>
      <c r="F109" s="114">
        <f t="shared" si="28"/>
        <v>2</v>
      </c>
      <c r="G109" s="115">
        <f t="shared" si="28"/>
        <v>1</v>
      </c>
      <c r="H109" s="114">
        <f t="shared" si="28"/>
        <v>3</v>
      </c>
      <c r="I109" s="115">
        <f t="shared" si="28"/>
        <v>0</v>
      </c>
      <c r="J109" s="114">
        <f t="shared" si="28"/>
        <v>1</v>
      </c>
      <c r="K109" s="115">
        <f t="shared" si="28"/>
        <v>2</v>
      </c>
      <c r="L109" s="114">
        <f t="shared" si="28"/>
        <v>0</v>
      </c>
      <c r="M109" s="115">
        <f t="shared" si="28"/>
        <v>0</v>
      </c>
      <c r="N109" s="114">
        <f t="shared" si="26"/>
        <v>1.8</v>
      </c>
      <c r="O109" s="128">
        <f t="shared" si="26"/>
        <v>0.6</v>
      </c>
      <c r="P109" s="50">
        <f t="shared" si="27"/>
        <v>1.8</v>
      </c>
      <c r="Q109" s="140">
        <f t="shared" si="27"/>
        <v>0.6</v>
      </c>
    </row>
    <row r="110" spans="1:17" ht="11.25">
      <c r="A110" s="39"/>
      <c r="B110" s="40"/>
      <c r="C110" s="41"/>
      <c r="D110" s="125"/>
      <c r="E110" s="119"/>
      <c r="F110" s="125"/>
      <c r="G110" s="119"/>
      <c r="H110" s="125"/>
      <c r="I110" s="119"/>
      <c r="J110" s="125"/>
      <c r="K110" s="119"/>
      <c r="L110" s="125"/>
      <c r="M110" s="119"/>
      <c r="N110" s="130"/>
      <c r="O110" s="131"/>
      <c r="P110" s="137"/>
      <c r="Q110" s="138"/>
    </row>
    <row r="111" spans="1:17" ht="11.25">
      <c r="A111" s="39" t="s">
        <v>27</v>
      </c>
      <c r="B111" s="40"/>
      <c r="C111" s="41" t="s">
        <v>6</v>
      </c>
      <c r="D111" s="134">
        <f aca="true" t="shared" si="29" ref="D111:K111">+D102+D93+D84+D75+D57+D48+D39+D30+D21+D12+D3+D66</f>
        <v>8</v>
      </c>
      <c r="E111" s="119">
        <f t="shared" si="29"/>
        <v>1</v>
      </c>
      <c r="F111" s="134">
        <f t="shared" si="29"/>
        <v>11</v>
      </c>
      <c r="G111" s="119">
        <f t="shared" si="29"/>
        <v>4</v>
      </c>
      <c r="H111" s="134">
        <f t="shared" si="29"/>
        <v>18</v>
      </c>
      <c r="I111" s="119">
        <f t="shared" si="29"/>
        <v>5</v>
      </c>
      <c r="J111" s="134">
        <f t="shared" si="29"/>
        <v>7</v>
      </c>
      <c r="K111" s="119">
        <f t="shared" si="29"/>
        <v>3</v>
      </c>
      <c r="L111" s="134">
        <f aca="true" t="shared" si="30" ref="L111:M117">+L102+L93+L84+L75+L57+L48+L39+L30+L21+L12+L3+L66</f>
        <v>11</v>
      </c>
      <c r="M111" s="119">
        <f t="shared" si="30"/>
        <v>1</v>
      </c>
      <c r="N111" s="118">
        <f aca="true" t="shared" si="31" ref="N111:O118">AVERAGE(J111,H111,F111,D111,L111)</f>
        <v>11</v>
      </c>
      <c r="O111" s="129">
        <f>AVERAGE(K111,I111,G111,E111,M111)</f>
        <v>2.8</v>
      </c>
      <c r="P111" s="34">
        <f aca="true" t="shared" si="32" ref="P111:Q118">(D111+F111+H111+J111+L111)/5</f>
        <v>11</v>
      </c>
      <c r="Q111" s="139">
        <f t="shared" si="32"/>
        <v>2.8</v>
      </c>
    </row>
    <row r="112" spans="1:17" ht="11.25">
      <c r="A112" s="29"/>
      <c r="B112" s="20"/>
      <c r="C112" s="30" t="s">
        <v>7</v>
      </c>
      <c r="D112" s="134">
        <f aca="true" t="shared" si="33" ref="D112:K112">+D103+D94+D85+D76+D58+D49+D40+D31+D22+D13+D4+D67</f>
        <v>0</v>
      </c>
      <c r="E112" s="119">
        <f t="shared" si="33"/>
        <v>0</v>
      </c>
      <c r="F112" s="134">
        <f t="shared" si="33"/>
        <v>0</v>
      </c>
      <c r="G112" s="119">
        <f t="shared" si="33"/>
        <v>1</v>
      </c>
      <c r="H112" s="134">
        <f t="shared" si="33"/>
        <v>2</v>
      </c>
      <c r="I112" s="119">
        <f t="shared" si="33"/>
        <v>0</v>
      </c>
      <c r="J112" s="134">
        <f t="shared" si="33"/>
        <v>1</v>
      </c>
      <c r="K112" s="119">
        <f t="shared" si="33"/>
        <v>1</v>
      </c>
      <c r="L112" s="134">
        <f t="shared" si="30"/>
        <v>0</v>
      </c>
      <c r="M112" s="119">
        <f t="shared" si="30"/>
        <v>0</v>
      </c>
      <c r="N112" s="118">
        <f t="shared" si="31"/>
        <v>0.6</v>
      </c>
      <c r="O112" s="129">
        <f t="shared" si="31"/>
        <v>0.4</v>
      </c>
      <c r="P112" s="34">
        <f t="shared" si="32"/>
        <v>0.6</v>
      </c>
      <c r="Q112" s="139">
        <f t="shared" si="32"/>
        <v>0.4</v>
      </c>
    </row>
    <row r="113" spans="1:17" ht="11.25">
      <c r="A113" s="29"/>
      <c r="B113" s="20"/>
      <c r="C113" s="30" t="s">
        <v>8</v>
      </c>
      <c r="D113" s="134">
        <f aca="true" t="shared" si="34" ref="D113:K113">+D104+D95+D86+D77+D59+D50+D41+D32+D23+D14+D5+D68</f>
        <v>0</v>
      </c>
      <c r="E113" s="119">
        <f t="shared" si="34"/>
        <v>0</v>
      </c>
      <c r="F113" s="134">
        <f t="shared" si="34"/>
        <v>1</v>
      </c>
      <c r="G113" s="119">
        <f t="shared" si="34"/>
        <v>0</v>
      </c>
      <c r="H113" s="134">
        <f t="shared" si="34"/>
        <v>0</v>
      </c>
      <c r="I113" s="119">
        <f t="shared" si="34"/>
        <v>0</v>
      </c>
      <c r="J113" s="134">
        <f t="shared" si="34"/>
        <v>0</v>
      </c>
      <c r="K113" s="119">
        <f t="shared" si="34"/>
        <v>0</v>
      </c>
      <c r="L113" s="134">
        <f t="shared" si="30"/>
        <v>1</v>
      </c>
      <c r="M113" s="119">
        <f t="shared" si="30"/>
        <v>0</v>
      </c>
      <c r="N113" s="118">
        <f t="shared" si="31"/>
        <v>0.4</v>
      </c>
      <c r="O113" s="129">
        <f t="shared" si="31"/>
        <v>0</v>
      </c>
      <c r="P113" s="34">
        <f t="shared" si="32"/>
        <v>0.4</v>
      </c>
      <c r="Q113" s="139">
        <f t="shared" si="32"/>
        <v>0</v>
      </c>
    </row>
    <row r="114" spans="1:17" ht="11.25">
      <c r="A114" s="29"/>
      <c r="B114" s="20"/>
      <c r="C114" s="30" t="s">
        <v>9</v>
      </c>
      <c r="D114" s="134">
        <f aca="true" t="shared" si="35" ref="D114:K114">+D105+D96+D87+D78+D60+D51+D42+D33+D24+D15+D6+D69</f>
        <v>1</v>
      </c>
      <c r="E114" s="119">
        <f t="shared" si="35"/>
        <v>0</v>
      </c>
      <c r="F114" s="134">
        <f t="shared" si="35"/>
        <v>0</v>
      </c>
      <c r="G114" s="119">
        <f t="shared" si="35"/>
        <v>0</v>
      </c>
      <c r="H114" s="134">
        <f t="shared" si="35"/>
        <v>2</v>
      </c>
      <c r="I114" s="119">
        <f t="shared" si="35"/>
        <v>0</v>
      </c>
      <c r="J114" s="134">
        <f t="shared" si="35"/>
        <v>0</v>
      </c>
      <c r="K114" s="119">
        <f t="shared" si="35"/>
        <v>0</v>
      </c>
      <c r="L114" s="134">
        <f t="shared" si="30"/>
        <v>1</v>
      </c>
      <c r="M114" s="119">
        <f t="shared" si="30"/>
        <v>0</v>
      </c>
      <c r="N114" s="118">
        <f t="shared" si="31"/>
        <v>0.8</v>
      </c>
      <c r="O114" s="129">
        <f t="shared" si="31"/>
        <v>0</v>
      </c>
      <c r="P114" s="34">
        <f t="shared" si="32"/>
        <v>0.8</v>
      </c>
      <c r="Q114" s="139">
        <f t="shared" si="32"/>
        <v>0</v>
      </c>
    </row>
    <row r="115" spans="1:17" ht="11.25">
      <c r="A115" s="29"/>
      <c r="B115" s="20"/>
      <c r="C115" s="30" t="s">
        <v>10</v>
      </c>
      <c r="D115" s="134">
        <f aca="true" t="shared" si="36" ref="D115:K115">+D106+D97+D88+D79+D61+D52+D43+D34+D25+D16+D7+D70</f>
        <v>0</v>
      </c>
      <c r="E115" s="119">
        <f t="shared" si="36"/>
        <v>0</v>
      </c>
      <c r="F115" s="134">
        <f t="shared" si="36"/>
        <v>0</v>
      </c>
      <c r="G115" s="119">
        <f t="shared" si="36"/>
        <v>0</v>
      </c>
      <c r="H115" s="134">
        <f t="shared" si="36"/>
        <v>0</v>
      </c>
      <c r="I115" s="119">
        <f t="shared" si="36"/>
        <v>0</v>
      </c>
      <c r="J115" s="134">
        <f t="shared" si="36"/>
        <v>0</v>
      </c>
      <c r="K115" s="119">
        <f t="shared" si="36"/>
        <v>0</v>
      </c>
      <c r="L115" s="134">
        <f t="shared" si="30"/>
        <v>0</v>
      </c>
      <c r="M115" s="119">
        <f t="shared" si="30"/>
        <v>0</v>
      </c>
      <c r="N115" s="118">
        <f t="shared" si="31"/>
        <v>0</v>
      </c>
      <c r="O115" s="129">
        <f t="shared" si="31"/>
        <v>0</v>
      </c>
      <c r="P115" s="34">
        <f t="shared" si="32"/>
        <v>0</v>
      </c>
      <c r="Q115" s="139">
        <f t="shared" si="32"/>
        <v>0</v>
      </c>
    </row>
    <row r="116" spans="1:17" ht="11.25">
      <c r="A116" s="29"/>
      <c r="B116" s="20"/>
      <c r="C116" s="30" t="s">
        <v>11</v>
      </c>
      <c r="D116" s="134">
        <f aca="true" t="shared" si="37" ref="D116:K116">+D107+D98+D89+D80+D62+D53+D44+D35+D26+D17+D8+D71</f>
        <v>11</v>
      </c>
      <c r="E116" s="119">
        <f t="shared" si="37"/>
        <v>0</v>
      </c>
      <c r="F116" s="134">
        <f t="shared" si="37"/>
        <v>10</v>
      </c>
      <c r="G116" s="119">
        <f t="shared" si="37"/>
        <v>3</v>
      </c>
      <c r="H116" s="134">
        <f t="shared" si="37"/>
        <v>6</v>
      </c>
      <c r="I116" s="119">
        <f t="shared" si="37"/>
        <v>4</v>
      </c>
      <c r="J116" s="134">
        <f t="shared" si="37"/>
        <v>13</v>
      </c>
      <c r="K116" s="119">
        <f t="shared" si="37"/>
        <v>6</v>
      </c>
      <c r="L116" s="134">
        <f t="shared" si="30"/>
        <v>11</v>
      </c>
      <c r="M116" s="119">
        <f t="shared" si="30"/>
        <v>3</v>
      </c>
      <c r="N116" s="118">
        <f t="shared" si="31"/>
        <v>10.2</v>
      </c>
      <c r="O116" s="129">
        <f t="shared" si="31"/>
        <v>3.2</v>
      </c>
      <c r="P116" s="34">
        <f t="shared" si="32"/>
        <v>10.2</v>
      </c>
      <c r="Q116" s="139">
        <f t="shared" si="32"/>
        <v>3.2</v>
      </c>
    </row>
    <row r="117" spans="1:17" ht="11.25">
      <c r="A117" s="29"/>
      <c r="B117" s="20"/>
      <c r="C117" s="30" t="s">
        <v>65</v>
      </c>
      <c r="D117" s="134">
        <f aca="true" t="shared" si="38" ref="D117:K117">+D108+D99+D90+D81+D63+D54+D45+D36+D27+D18+D9+D72</f>
        <v>0</v>
      </c>
      <c r="E117" s="119">
        <f t="shared" si="38"/>
        <v>0</v>
      </c>
      <c r="F117" s="134">
        <f t="shared" si="38"/>
        <v>0</v>
      </c>
      <c r="G117" s="119">
        <f t="shared" si="38"/>
        <v>1</v>
      </c>
      <c r="H117" s="134">
        <f t="shared" si="38"/>
        <v>1</v>
      </c>
      <c r="I117" s="119">
        <f t="shared" si="38"/>
        <v>1</v>
      </c>
      <c r="J117" s="134">
        <f t="shared" si="38"/>
        <v>0</v>
      </c>
      <c r="K117" s="119">
        <f t="shared" si="38"/>
        <v>0</v>
      </c>
      <c r="L117" s="134">
        <f t="shared" si="30"/>
        <v>1</v>
      </c>
      <c r="M117" s="119">
        <f t="shared" si="30"/>
        <v>1</v>
      </c>
      <c r="N117" s="118">
        <f>AVERAGE(J117,H117,F117,D117,L117)</f>
        <v>0.4</v>
      </c>
      <c r="O117" s="129">
        <f>AVERAGE(K117,I117,G117,E117,M117)</f>
        <v>0.6</v>
      </c>
      <c r="P117" s="34">
        <f t="shared" si="32"/>
        <v>0.4</v>
      </c>
      <c r="Q117" s="139">
        <f t="shared" si="32"/>
        <v>0.6</v>
      </c>
    </row>
    <row r="118" spans="1:17" s="11" customFormat="1" ht="11.25">
      <c r="A118" s="29"/>
      <c r="B118" s="20"/>
      <c r="C118" s="21" t="s">
        <v>27</v>
      </c>
      <c r="D118" s="114">
        <f aca="true" t="shared" si="39" ref="D118:M118">SUM(D111:D117)</f>
        <v>20</v>
      </c>
      <c r="E118" s="115">
        <f t="shared" si="39"/>
        <v>1</v>
      </c>
      <c r="F118" s="114">
        <f t="shared" si="39"/>
        <v>22</v>
      </c>
      <c r="G118" s="115">
        <f t="shared" si="39"/>
        <v>9</v>
      </c>
      <c r="H118" s="114">
        <f t="shared" si="39"/>
        <v>29</v>
      </c>
      <c r="I118" s="115">
        <f t="shared" si="39"/>
        <v>10</v>
      </c>
      <c r="J118" s="114">
        <f t="shared" si="39"/>
        <v>21</v>
      </c>
      <c r="K118" s="115">
        <f t="shared" si="39"/>
        <v>10</v>
      </c>
      <c r="L118" s="114">
        <f t="shared" si="39"/>
        <v>25</v>
      </c>
      <c r="M118" s="115">
        <f t="shared" si="39"/>
        <v>5</v>
      </c>
      <c r="N118" s="114">
        <f t="shared" si="31"/>
        <v>23.4</v>
      </c>
      <c r="O118" s="128">
        <f t="shared" si="31"/>
        <v>7</v>
      </c>
      <c r="P118" s="50">
        <f t="shared" si="32"/>
        <v>23.4</v>
      </c>
      <c r="Q118" s="140">
        <f t="shared" si="32"/>
        <v>7</v>
      </c>
    </row>
    <row r="119" spans="1:17" ht="11.25">
      <c r="A119" s="29"/>
      <c r="B119" s="20"/>
      <c r="C119" s="30"/>
      <c r="D119" s="125"/>
      <c r="E119" s="132"/>
      <c r="F119" s="125"/>
      <c r="G119" s="132"/>
      <c r="H119" s="125"/>
      <c r="I119" s="132"/>
      <c r="J119" s="125"/>
      <c r="K119" s="132"/>
      <c r="L119" s="125"/>
      <c r="M119" s="132"/>
      <c r="N119" s="118"/>
      <c r="O119" s="129"/>
      <c r="P119" s="137"/>
      <c r="Q119" s="138"/>
    </row>
    <row r="120" spans="1:15" ht="11.25">
      <c r="A120" s="63"/>
      <c r="B120" s="65"/>
      <c r="C120" s="57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1:15" ht="11.25">
      <c r="A121" s="63"/>
      <c r="B121" s="65"/>
      <c r="C121" s="57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1:15" ht="11.25">
      <c r="A122" s="57"/>
      <c r="B122" s="65"/>
      <c r="C122" s="57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1:15" ht="11.25">
      <c r="A123" s="63"/>
      <c r="B123" s="65"/>
      <c r="C123" s="57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1:15" ht="11.25">
      <c r="A124" s="63"/>
      <c r="B124" s="65"/>
      <c r="C124" s="57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1:15" ht="11.25">
      <c r="A125" s="63"/>
      <c r="B125" s="65"/>
      <c r="C125" s="57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1:15" ht="11.25">
      <c r="A126" s="63"/>
      <c r="B126" s="65"/>
      <c r="C126" s="57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1:15" ht="11.25">
      <c r="A127" s="63"/>
      <c r="B127" s="65"/>
      <c r="C127" s="57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1:15" ht="11.25">
      <c r="A128" s="63"/>
      <c r="B128" s="65"/>
      <c r="C128" s="57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1:15" ht="11.25">
      <c r="A129" s="63"/>
      <c r="B129" s="65"/>
      <c r="C129" s="57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1:15" ht="11.25">
      <c r="A130" s="63"/>
      <c r="B130" s="65"/>
      <c r="C130" s="57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1:15" ht="11.25">
      <c r="A131" s="63"/>
      <c r="B131" s="65"/>
      <c r="C131" s="57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1:15" ht="11.25">
      <c r="A132" s="63"/>
      <c r="B132" s="65"/>
      <c r="C132" s="57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1:15" ht="11.25">
      <c r="A133" s="63"/>
      <c r="B133" s="65"/>
      <c r="C133" s="57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1:15" ht="11.25">
      <c r="A134" s="63"/>
      <c r="B134" s="65"/>
      <c r="C134" s="57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1:15" ht="11.25">
      <c r="A135" s="63"/>
      <c r="B135" s="65"/>
      <c r="C135" s="57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1:15" ht="11.25">
      <c r="A136" s="63"/>
      <c r="B136" s="65"/>
      <c r="C136" s="57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1:15" ht="11.25">
      <c r="A137" s="63"/>
      <c r="B137" s="65"/>
      <c r="C137" s="57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1:15" ht="11.25">
      <c r="A138" s="63"/>
      <c r="B138" s="65"/>
      <c r="C138" s="57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1:15" ht="11.25">
      <c r="A139" s="63"/>
      <c r="B139" s="65"/>
      <c r="C139" s="57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1:15" ht="11.25">
      <c r="A140" s="63"/>
      <c r="B140" s="65"/>
      <c r="C140" s="57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1:15" ht="11.25">
      <c r="A141" s="63"/>
      <c r="B141" s="65"/>
      <c r="C141" s="57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1:17" ht="11.25">
      <c r="A142" s="63"/>
      <c r="B142" s="65"/>
      <c r="C142" s="57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5"/>
      <c r="Q142" s="5"/>
    </row>
    <row r="143" spans="1:17" ht="11.25">
      <c r="A143" s="63"/>
      <c r="B143" s="65"/>
      <c r="C143" s="57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5"/>
      <c r="Q143" s="5"/>
    </row>
    <row r="144" spans="1:17" ht="11.25">
      <c r="A144" s="63"/>
      <c r="B144" s="65"/>
      <c r="C144" s="57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5"/>
      <c r="Q144" s="5"/>
    </row>
    <row r="145" spans="1:17" ht="11.25">
      <c r="A145" s="63"/>
      <c r="B145" s="65"/>
      <c r="C145" s="57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5"/>
      <c r="Q145" s="5"/>
    </row>
    <row r="146" spans="1:17" ht="11.25">
      <c r="A146" s="63"/>
      <c r="B146" s="65"/>
      <c r="C146" s="57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5"/>
      <c r="Q146" s="5"/>
    </row>
    <row r="147" spans="1:17" ht="11.25">
      <c r="A147" s="63"/>
      <c r="B147" s="65"/>
      <c r="C147" s="57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5"/>
      <c r="Q147" s="5"/>
    </row>
    <row r="148" spans="1:17" ht="11.25">
      <c r="A148" s="63"/>
      <c r="B148" s="65"/>
      <c r="C148" s="57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5"/>
      <c r="Q148" s="5"/>
    </row>
    <row r="149" spans="1:17" ht="11.25">
      <c r="A149" s="63"/>
      <c r="B149" s="65"/>
      <c r="C149" s="57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5"/>
      <c r="Q149" s="5"/>
    </row>
    <row r="150" spans="1:17" ht="11.25">
      <c r="A150" s="63"/>
      <c r="B150" s="65"/>
      <c r="C150" s="57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5"/>
      <c r="Q150" s="5"/>
    </row>
    <row r="151" spans="1:17" ht="11.25">
      <c r="A151" s="63"/>
      <c r="B151" s="65"/>
      <c r="C151" s="57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5"/>
      <c r="Q151" s="5"/>
    </row>
    <row r="152" spans="1:17" ht="11.25">
      <c r="A152" s="63"/>
      <c r="B152" s="65"/>
      <c r="C152" s="57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5"/>
      <c r="Q152" s="5"/>
    </row>
    <row r="153" spans="1:17" ht="11.25">
      <c r="A153" s="63"/>
      <c r="B153" s="65"/>
      <c r="C153" s="57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5"/>
      <c r="Q153" s="5"/>
    </row>
    <row r="154" spans="1:17" ht="11.25">
      <c r="A154" s="63"/>
      <c r="B154" s="65"/>
      <c r="C154" s="57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5"/>
      <c r="Q154" s="5"/>
    </row>
    <row r="155" spans="1:17" ht="11.25">
      <c r="A155" s="63"/>
      <c r="B155" s="65"/>
      <c r="C155" s="57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5"/>
      <c r="Q155" s="5"/>
    </row>
    <row r="156" spans="1:17" ht="11.25">
      <c r="A156" s="63"/>
      <c r="B156" s="65"/>
      <c r="C156" s="57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5"/>
      <c r="Q156" s="5"/>
    </row>
    <row r="157" spans="1:17" ht="11.25">
      <c r="A157" s="63"/>
      <c r="B157" s="65"/>
      <c r="C157" s="57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5"/>
      <c r="Q157" s="5"/>
    </row>
    <row r="158" spans="1:17" ht="11.25">
      <c r="A158" s="63"/>
      <c r="B158" s="65"/>
      <c r="C158" s="57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5"/>
      <c r="Q158" s="5"/>
    </row>
    <row r="159" spans="1:17" ht="11.25">
      <c r="A159" s="63"/>
      <c r="B159" s="65"/>
      <c r="C159" s="57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5"/>
      <c r="Q159" s="5"/>
    </row>
    <row r="160" spans="1:17" ht="11.25">
      <c r="A160" s="63"/>
      <c r="B160" s="65"/>
      <c r="C160" s="57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5"/>
      <c r="Q160" s="5"/>
    </row>
    <row r="161" spans="1:17" ht="11.25">
      <c r="A161" s="63"/>
      <c r="B161" s="65"/>
      <c r="C161" s="57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5"/>
      <c r="Q161" s="5"/>
    </row>
    <row r="162" spans="1:17" ht="11.25">
      <c r="A162" s="63"/>
      <c r="B162" s="65"/>
      <c r="C162" s="57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5"/>
      <c r="Q162" s="5"/>
    </row>
    <row r="163" spans="1:17" ht="11.25">
      <c r="A163" s="63"/>
      <c r="B163" s="65"/>
      <c r="C163" s="57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5"/>
      <c r="Q163" s="5"/>
    </row>
    <row r="164" spans="1:17" ht="11.25">
      <c r="A164" s="63"/>
      <c r="B164" s="65"/>
      <c r="C164" s="57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5"/>
      <c r="Q164" s="5"/>
    </row>
    <row r="165" spans="1:17" ht="11.25">
      <c r="A165" s="63"/>
      <c r="B165" s="65"/>
      <c r="C165" s="57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5"/>
      <c r="Q165" s="5"/>
    </row>
    <row r="166" spans="1:17" ht="11.25">
      <c r="A166" s="63"/>
      <c r="B166" s="65"/>
      <c r="C166" s="57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5"/>
      <c r="Q166" s="5"/>
    </row>
    <row r="167" spans="1:17" ht="11.25">
      <c r="A167" s="63"/>
      <c r="B167" s="65"/>
      <c r="C167" s="57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5"/>
      <c r="Q167" s="5"/>
    </row>
    <row r="168" spans="1:17" ht="11.25">
      <c r="A168" s="63"/>
      <c r="B168" s="65"/>
      <c r="C168" s="57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5"/>
      <c r="Q168" s="5"/>
    </row>
    <row r="169" spans="1:17" ht="11.25">
      <c r="A169" s="63"/>
      <c r="B169" s="65"/>
      <c r="C169" s="57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5"/>
      <c r="Q169" s="5"/>
    </row>
    <row r="170" spans="1:17" ht="11.25">
      <c r="A170" s="63"/>
      <c r="B170" s="65"/>
      <c r="C170" s="57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5"/>
      <c r="Q170" s="5"/>
    </row>
    <row r="171" spans="1:17" ht="11.25">
      <c r="A171" s="63"/>
      <c r="B171" s="65"/>
      <c r="C171" s="57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5"/>
      <c r="Q171" s="5"/>
    </row>
    <row r="172" spans="1:17" ht="11.25">
      <c r="A172" s="63"/>
      <c r="B172" s="65"/>
      <c r="C172" s="57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5"/>
      <c r="Q172" s="5"/>
    </row>
    <row r="173" spans="1:17" ht="11.25">
      <c r="A173" s="63"/>
      <c r="B173" s="65"/>
      <c r="C173" s="57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5"/>
      <c r="Q173" s="5"/>
    </row>
    <row r="174" spans="1:17" ht="11.25">
      <c r="A174" s="63"/>
      <c r="B174" s="65"/>
      <c r="C174" s="57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5"/>
      <c r="Q174" s="5"/>
    </row>
    <row r="175" spans="1:17" ht="11.25">
      <c r="A175" s="63"/>
      <c r="B175" s="65"/>
      <c r="C175" s="57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5"/>
      <c r="Q175" s="5"/>
    </row>
    <row r="176" spans="1:17" ht="11.25">
      <c r="A176" s="63"/>
      <c r="B176" s="65"/>
      <c r="C176" s="57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5"/>
      <c r="Q176" s="5"/>
    </row>
    <row r="177" spans="1:17" ht="11.25">
      <c r="A177" s="63"/>
      <c r="B177" s="65"/>
      <c r="C177" s="57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5"/>
      <c r="Q177" s="5"/>
    </row>
    <row r="178" spans="1:17" ht="11.25">
      <c r="A178" s="63"/>
      <c r="B178" s="65"/>
      <c r="C178" s="57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5"/>
      <c r="Q178" s="5"/>
    </row>
    <row r="179" spans="1:17" ht="11.25">
      <c r="A179" s="63"/>
      <c r="B179" s="65"/>
      <c r="C179" s="57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5"/>
      <c r="Q179" s="5"/>
    </row>
    <row r="180" spans="1:17" ht="11.25">
      <c r="A180" s="63"/>
      <c r="B180" s="65"/>
      <c r="C180" s="57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5"/>
      <c r="Q180" s="5"/>
    </row>
    <row r="181" spans="1:17" ht="11.25">
      <c r="A181" s="63"/>
      <c r="B181" s="65"/>
      <c r="C181" s="57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5"/>
      <c r="Q181" s="5"/>
    </row>
    <row r="182" spans="1:17" ht="11.25">
      <c r="A182" s="63"/>
      <c r="B182" s="65"/>
      <c r="C182" s="57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5"/>
      <c r="Q182" s="5"/>
    </row>
    <row r="183" spans="1:17" ht="11.25">
      <c r="A183" s="63"/>
      <c r="B183" s="65"/>
      <c r="C183" s="57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5"/>
      <c r="Q183" s="5"/>
    </row>
    <row r="184" spans="1:17" ht="11.25">
      <c r="A184" s="63"/>
      <c r="B184" s="65"/>
      <c r="C184" s="57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5"/>
      <c r="Q184" s="5"/>
    </row>
    <row r="185" spans="1:17" ht="11.25">
      <c r="A185" s="63"/>
      <c r="B185" s="65"/>
      <c r="C185" s="57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5"/>
      <c r="Q185" s="5"/>
    </row>
    <row r="186" spans="1:17" ht="11.25">
      <c r="A186" s="63"/>
      <c r="B186" s="65"/>
      <c r="C186" s="57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5"/>
      <c r="Q186" s="5"/>
    </row>
    <row r="187" spans="1:17" ht="11.25">
      <c r="A187" s="63"/>
      <c r="B187" s="65"/>
      <c r="C187" s="57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5"/>
      <c r="Q187" s="5"/>
    </row>
    <row r="188" spans="1:17" ht="11.25">
      <c r="A188" s="63"/>
      <c r="B188" s="65"/>
      <c r="C188" s="57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5"/>
      <c r="Q188" s="5"/>
    </row>
    <row r="189" spans="1:17" ht="11.25">
      <c r="A189" s="63"/>
      <c r="B189" s="65"/>
      <c r="C189" s="57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5"/>
      <c r="Q189" s="5"/>
    </row>
    <row r="190" spans="1:17" ht="11.25">
      <c r="A190" s="63"/>
      <c r="B190" s="65"/>
      <c r="C190" s="57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5"/>
      <c r="Q190" s="5"/>
    </row>
    <row r="191" spans="1:17" ht="11.25">
      <c r="A191" s="63"/>
      <c r="B191" s="65"/>
      <c r="C191" s="57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5"/>
      <c r="Q191" s="5"/>
    </row>
    <row r="192" spans="1:17" ht="11.25">
      <c r="A192" s="63"/>
      <c r="B192" s="65"/>
      <c r="C192" s="57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5"/>
      <c r="Q192" s="5"/>
    </row>
    <row r="193" spans="1:17" ht="11.25">
      <c r="A193" s="63"/>
      <c r="B193" s="65"/>
      <c r="C193" s="57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5"/>
      <c r="Q193" s="5"/>
    </row>
    <row r="194" spans="1:17" ht="11.25">
      <c r="A194" s="63"/>
      <c r="B194" s="65"/>
      <c r="C194" s="57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5"/>
      <c r="Q194" s="5"/>
    </row>
    <row r="195" spans="1:17" ht="11.25">
      <c r="A195" s="63"/>
      <c r="B195" s="65"/>
      <c r="C195" s="57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5"/>
      <c r="Q195" s="5"/>
    </row>
    <row r="196" spans="1:17" ht="11.25">
      <c r="A196" s="63"/>
      <c r="B196" s="65"/>
      <c r="C196" s="57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5"/>
      <c r="Q196" s="5"/>
    </row>
    <row r="197" spans="1:17" ht="11.25">
      <c r="A197" s="63"/>
      <c r="B197" s="65"/>
      <c r="C197" s="57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5"/>
      <c r="Q197" s="5"/>
    </row>
    <row r="198" spans="1:17" ht="11.25">
      <c r="A198" s="63"/>
      <c r="B198" s="65"/>
      <c r="C198" s="57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5"/>
      <c r="Q198" s="5"/>
    </row>
    <row r="199" spans="1:17" ht="11.25">
      <c r="A199" s="63"/>
      <c r="B199" s="65"/>
      <c r="C199" s="57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5"/>
      <c r="Q199" s="5"/>
    </row>
    <row r="200" spans="1:17" ht="11.25">
      <c r="A200" s="63"/>
      <c r="B200" s="65"/>
      <c r="C200" s="57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5"/>
      <c r="Q200" s="5"/>
    </row>
    <row r="201" spans="1:17" ht="11.25">
      <c r="A201" s="63"/>
      <c r="B201" s="65"/>
      <c r="C201" s="57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5"/>
      <c r="Q201" s="5"/>
    </row>
    <row r="202" spans="1:17" ht="11.25">
      <c r="A202" s="63"/>
      <c r="B202" s="65"/>
      <c r="C202" s="57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5"/>
      <c r="Q202" s="5"/>
    </row>
    <row r="203" spans="1:17" ht="11.25">
      <c r="A203" s="63"/>
      <c r="B203" s="65"/>
      <c r="C203" s="57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5"/>
      <c r="Q203" s="5"/>
    </row>
    <row r="204" spans="1:17" ht="11.25">
      <c r="A204" s="63"/>
      <c r="B204" s="65"/>
      <c r="C204" s="57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5"/>
      <c r="Q204" s="5"/>
    </row>
    <row r="205" spans="1:17" ht="11.25">
      <c r="A205" s="63"/>
      <c r="B205" s="65"/>
      <c r="C205" s="57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5"/>
      <c r="Q205" s="5"/>
    </row>
    <row r="206" spans="1:17" ht="11.25">
      <c r="A206" s="63"/>
      <c r="B206" s="65"/>
      <c r="C206" s="57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5"/>
      <c r="Q206" s="5"/>
    </row>
    <row r="207" spans="1:17" ht="11.25">
      <c r="A207" s="63"/>
      <c r="B207" s="65"/>
      <c r="C207" s="57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5"/>
      <c r="Q207" s="5"/>
    </row>
    <row r="208" spans="1:17" ht="11.25">
      <c r="A208" s="63"/>
      <c r="B208" s="65"/>
      <c r="C208" s="57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5"/>
      <c r="Q208" s="5"/>
    </row>
    <row r="209" spans="1:17" ht="11.25">
      <c r="A209" s="63"/>
      <c r="B209" s="65"/>
      <c r="C209" s="57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5"/>
      <c r="Q209" s="5"/>
    </row>
    <row r="210" spans="1:17" ht="11.25">
      <c r="A210" s="63"/>
      <c r="B210" s="65"/>
      <c r="C210" s="57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5"/>
      <c r="Q210" s="5"/>
    </row>
    <row r="211" spans="1:17" ht="11.25">
      <c r="A211" s="63"/>
      <c r="B211" s="65"/>
      <c r="C211" s="57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5"/>
      <c r="Q211" s="5"/>
    </row>
    <row r="212" spans="1:17" ht="11.25">
      <c r="A212" s="63"/>
      <c r="B212" s="65"/>
      <c r="C212" s="57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5"/>
      <c r="Q212" s="5"/>
    </row>
    <row r="213" spans="1:17" ht="11.25">
      <c r="A213" s="63"/>
      <c r="B213" s="65"/>
      <c r="C213" s="57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5"/>
      <c r="Q213" s="5"/>
    </row>
    <row r="214" spans="1:17" ht="11.25">
      <c r="A214" s="63"/>
      <c r="B214" s="65"/>
      <c r="C214" s="57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5"/>
      <c r="Q214" s="5"/>
    </row>
    <row r="215" spans="1:17" ht="11.25">
      <c r="A215" s="63"/>
      <c r="B215" s="65"/>
      <c r="C215" s="57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5"/>
      <c r="Q215" s="5"/>
    </row>
    <row r="216" spans="1:17" ht="11.25">
      <c r="A216" s="63"/>
      <c r="B216" s="65"/>
      <c r="C216" s="57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5"/>
      <c r="Q216" s="5"/>
    </row>
    <row r="217" spans="1:17" ht="11.25">
      <c r="A217" s="63"/>
      <c r="B217" s="65"/>
      <c r="C217" s="57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5"/>
      <c r="Q217" s="5"/>
    </row>
    <row r="218" spans="1:17" ht="11.25">
      <c r="A218" s="63"/>
      <c r="B218" s="65"/>
      <c r="C218" s="57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5"/>
      <c r="Q218" s="5"/>
    </row>
    <row r="219" spans="1:17" ht="11.25">
      <c r="A219" s="63"/>
      <c r="B219" s="65"/>
      <c r="C219" s="57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5"/>
      <c r="Q219" s="5"/>
    </row>
    <row r="220" spans="1:17" ht="11.25">
      <c r="A220" s="63"/>
      <c r="B220" s="65"/>
      <c r="C220" s="57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5"/>
      <c r="Q220" s="5"/>
    </row>
    <row r="221" spans="1:17" ht="11.25">
      <c r="A221" s="63"/>
      <c r="B221" s="65"/>
      <c r="C221" s="57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5"/>
      <c r="Q221" s="5"/>
    </row>
    <row r="222" spans="1:17" ht="11.25">
      <c r="A222" s="63"/>
      <c r="B222" s="65"/>
      <c r="C222" s="57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5"/>
      <c r="Q222" s="5"/>
    </row>
    <row r="223" spans="1:17" ht="11.25">
      <c r="A223" s="63"/>
      <c r="B223" s="65"/>
      <c r="C223" s="57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5"/>
      <c r="Q223" s="5"/>
    </row>
    <row r="224" spans="1:17" ht="11.25">
      <c r="A224" s="63"/>
      <c r="B224" s="65"/>
      <c r="C224" s="57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5"/>
      <c r="Q224" s="5"/>
    </row>
    <row r="225" spans="1:17" ht="11.25">
      <c r="A225" s="63"/>
      <c r="B225" s="65"/>
      <c r="C225" s="57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5"/>
      <c r="Q225" s="5"/>
    </row>
    <row r="226" spans="1:17" ht="11.25">
      <c r="A226" s="63"/>
      <c r="B226" s="65"/>
      <c r="C226" s="57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5"/>
      <c r="Q226" s="5"/>
    </row>
    <row r="227" spans="1:17" ht="11.25">
      <c r="A227" s="63"/>
      <c r="B227" s="65"/>
      <c r="C227" s="57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5"/>
      <c r="Q227" s="5"/>
    </row>
    <row r="228" spans="1:17" ht="11.25">
      <c r="A228" s="63"/>
      <c r="B228" s="65"/>
      <c r="C228" s="57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5"/>
      <c r="Q228" s="5"/>
    </row>
    <row r="229" spans="1:17" ht="11.25">
      <c r="A229" s="63"/>
      <c r="B229" s="65"/>
      <c r="C229" s="57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5"/>
      <c r="Q229" s="5"/>
    </row>
    <row r="230" spans="1:17" ht="11.25">
      <c r="A230" s="63"/>
      <c r="B230" s="65"/>
      <c r="C230" s="57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5"/>
      <c r="Q230" s="5"/>
    </row>
    <row r="231" spans="1:17" ht="11.25">
      <c r="A231" s="63"/>
      <c r="B231" s="65"/>
      <c r="C231" s="57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5"/>
      <c r="Q231" s="5"/>
    </row>
    <row r="232" spans="1:17" ht="11.25">
      <c r="A232" s="63"/>
      <c r="B232" s="65"/>
      <c r="C232" s="57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5"/>
      <c r="Q232" s="5"/>
    </row>
    <row r="233" spans="1:17" ht="11.25">
      <c r="A233" s="63"/>
      <c r="B233" s="65"/>
      <c r="C233" s="57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5"/>
      <c r="Q233" s="5"/>
    </row>
    <row r="234" spans="1:17" ht="11.25">
      <c r="A234" s="63"/>
      <c r="B234" s="65"/>
      <c r="C234" s="57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5"/>
      <c r="Q234" s="5"/>
    </row>
    <row r="235" spans="1:17" ht="11.25">
      <c r="A235" s="63"/>
      <c r="B235" s="65"/>
      <c r="C235" s="57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5"/>
      <c r="Q235" s="5"/>
    </row>
    <row r="236" spans="1:17" ht="11.25">
      <c r="A236" s="63"/>
      <c r="B236" s="65"/>
      <c r="C236" s="57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5"/>
      <c r="Q236" s="5"/>
    </row>
    <row r="237" spans="1:17" ht="11.25">
      <c r="A237" s="63"/>
      <c r="B237" s="65"/>
      <c r="C237" s="57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5"/>
      <c r="Q237" s="5"/>
    </row>
    <row r="238" spans="1:17" ht="11.25">
      <c r="A238" s="63"/>
      <c r="B238" s="65"/>
      <c r="C238" s="57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5"/>
      <c r="Q238" s="5"/>
    </row>
    <row r="239" spans="1:17" ht="11.25">
      <c r="A239" s="63"/>
      <c r="B239" s="65"/>
      <c r="C239" s="57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5"/>
      <c r="Q239" s="5"/>
    </row>
    <row r="240" spans="1:17" ht="11.25">
      <c r="A240" s="63"/>
      <c r="B240" s="65"/>
      <c r="C240" s="57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5"/>
      <c r="Q240" s="5"/>
    </row>
    <row r="241" spans="1:17" ht="11.25">
      <c r="A241" s="63"/>
      <c r="B241" s="65"/>
      <c r="C241" s="57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5"/>
      <c r="Q241" s="5"/>
    </row>
    <row r="242" spans="1:17" ht="11.25">
      <c r="A242" s="63"/>
      <c r="B242" s="65"/>
      <c r="C242" s="57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5"/>
      <c r="Q242" s="5"/>
    </row>
    <row r="243" spans="1:17" ht="11.25">
      <c r="A243" s="63"/>
      <c r="B243" s="65"/>
      <c r="C243" s="57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5"/>
      <c r="Q243" s="5"/>
    </row>
    <row r="244" spans="1:17" ht="11.25">
      <c r="A244" s="63"/>
      <c r="B244" s="65"/>
      <c r="C244" s="57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5"/>
      <c r="Q244" s="5"/>
    </row>
    <row r="245" spans="1:17" ht="11.25">
      <c r="A245" s="63"/>
      <c r="B245" s="65"/>
      <c r="C245" s="57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5"/>
      <c r="Q245" s="5"/>
    </row>
    <row r="246" spans="1:17" ht="11.25">
      <c r="A246" s="63"/>
      <c r="B246" s="65"/>
      <c r="C246" s="57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5"/>
      <c r="Q246" s="5"/>
    </row>
    <row r="247" spans="1:17" ht="11.25">
      <c r="A247" s="63"/>
      <c r="B247" s="65"/>
      <c r="C247" s="57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5"/>
      <c r="Q247" s="5"/>
    </row>
    <row r="248" spans="1:17" ht="11.25">
      <c r="A248" s="63"/>
      <c r="B248" s="65"/>
      <c r="C248" s="57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5"/>
      <c r="Q248" s="5"/>
    </row>
    <row r="249" spans="1:17" ht="11.25">
      <c r="A249" s="63"/>
      <c r="B249" s="65"/>
      <c r="C249" s="57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5"/>
      <c r="Q249" s="5"/>
    </row>
    <row r="250" spans="1:17" ht="11.25">
      <c r="A250" s="63"/>
      <c r="B250" s="65"/>
      <c r="C250" s="57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5"/>
      <c r="Q250" s="5"/>
    </row>
    <row r="251" spans="1:17" ht="11.25">
      <c r="A251" s="63"/>
      <c r="B251" s="65"/>
      <c r="C251" s="57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5"/>
      <c r="Q251" s="5"/>
    </row>
    <row r="252" spans="1:17" ht="11.25">
      <c r="A252" s="63"/>
      <c r="B252" s="65"/>
      <c r="C252" s="57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5"/>
      <c r="Q252" s="5"/>
    </row>
    <row r="253" spans="1:17" ht="11.25">
      <c r="A253" s="63"/>
      <c r="B253" s="65"/>
      <c r="C253" s="57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5"/>
      <c r="Q253" s="5"/>
    </row>
    <row r="254" spans="1:17" ht="11.25">
      <c r="A254" s="63"/>
      <c r="B254" s="65"/>
      <c r="C254" s="57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5"/>
      <c r="Q254" s="5"/>
    </row>
    <row r="255" spans="1:17" ht="11.25">
      <c r="A255" s="63"/>
      <c r="B255" s="65"/>
      <c r="C255" s="57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5"/>
      <c r="Q255" s="5"/>
    </row>
    <row r="256" spans="1:17" ht="11.25">
      <c r="A256" s="63"/>
      <c r="B256" s="65"/>
      <c r="C256" s="57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5"/>
      <c r="Q256" s="5"/>
    </row>
    <row r="257" spans="1:17" ht="11.25">
      <c r="A257" s="63"/>
      <c r="B257" s="65"/>
      <c r="C257" s="57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5"/>
      <c r="Q257" s="5"/>
    </row>
    <row r="258" spans="1:17" ht="11.25">
      <c r="A258" s="63"/>
      <c r="B258" s="65"/>
      <c r="C258" s="57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5"/>
      <c r="Q258" s="5"/>
    </row>
    <row r="259" spans="1:17" ht="11.25">
      <c r="A259" s="63"/>
      <c r="B259" s="65"/>
      <c r="C259" s="57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5"/>
      <c r="Q259" s="5"/>
    </row>
    <row r="260" spans="1:17" ht="11.25">
      <c r="A260" s="63"/>
      <c r="B260" s="65"/>
      <c r="C260" s="57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5"/>
      <c r="Q260" s="5"/>
    </row>
    <row r="261" spans="1:17" ht="11.25">
      <c r="A261" s="63"/>
      <c r="B261" s="65"/>
      <c r="C261" s="57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5"/>
      <c r="Q261" s="5"/>
    </row>
    <row r="262" spans="1:17" ht="11.25">
      <c r="A262" s="63"/>
      <c r="B262" s="65"/>
      <c r="C262" s="57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5"/>
      <c r="Q262" s="5"/>
    </row>
    <row r="263" spans="1:17" ht="11.25">
      <c r="A263" s="63"/>
      <c r="B263" s="65"/>
      <c r="C263" s="57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5"/>
      <c r="Q263" s="5"/>
    </row>
    <row r="264" spans="1:17" ht="11.25">
      <c r="A264" s="63"/>
      <c r="B264" s="65"/>
      <c r="C264" s="57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5"/>
      <c r="Q264" s="5"/>
    </row>
    <row r="265" spans="1:17" ht="11.25">
      <c r="A265" s="63"/>
      <c r="B265" s="65"/>
      <c r="C265" s="57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5"/>
      <c r="Q265" s="5"/>
    </row>
    <row r="266" spans="1:17" ht="11.25">
      <c r="A266" s="63"/>
      <c r="B266" s="65"/>
      <c r="C266" s="57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5"/>
      <c r="Q266" s="5"/>
    </row>
    <row r="267" spans="1:17" ht="11.25">
      <c r="A267" s="63"/>
      <c r="B267" s="65"/>
      <c r="C267" s="57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5"/>
      <c r="Q267" s="5"/>
    </row>
    <row r="268" spans="1:17" ht="11.25">
      <c r="A268" s="63"/>
      <c r="B268" s="65"/>
      <c r="C268" s="57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5"/>
      <c r="Q268" s="5"/>
    </row>
    <row r="269" spans="1:17" ht="11.25">
      <c r="A269" s="63"/>
      <c r="B269" s="65"/>
      <c r="C269" s="57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5"/>
      <c r="Q269" s="5"/>
    </row>
    <row r="270" spans="1:17" ht="11.25">
      <c r="A270" s="63"/>
      <c r="B270" s="65"/>
      <c r="C270" s="57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5"/>
      <c r="Q270" s="5"/>
    </row>
    <row r="271" spans="1:17" ht="11.25">
      <c r="A271" s="63"/>
      <c r="B271" s="65"/>
      <c r="C271" s="57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5"/>
      <c r="Q271" s="5"/>
    </row>
    <row r="272" spans="1:17" ht="11.25">
      <c r="A272" s="63"/>
      <c r="B272" s="65"/>
      <c r="C272" s="57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5"/>
      <c r="Q272" s="5"/>
    </row>
    <row r="273" spans="1:17" ht="11.25">
      <c r="A273" s="63"/>
      <c r="B273" s="65"/>
      <c r="C273" s="57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5"/>
      <c r="Q273" s="5"/>
    </row>
    <row r="274" spans="1:17" ht="11.25">
      <c r="A274" s="63"/>
      <c r="B274" s="65"/>
      <c r="C274" s="57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5"/>
      <c r="Q274" s="5"/>
    </row>
    <row r="275" spans="1:17" ht="11.25">
      <c r="A275" s="63"/>
      <c r="B275" s="65"/>
      <c r="C275" s="57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5"/>
      <c r="Q275" s="5"/>
    </row>
    <row r="276" spans="1:17" ht="11.25">
      <c r="A276" s="63"/>
      <c r="B276" s="65"/>
      <c r="C276" s="57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5"/>
      <c r="Q276" s="5"/>
    </row>
    <row r="277" spans="1:17" ht="11.25">
      <c r="A277" s="63"/>
      <c r="B277" s="65"/>
      <c r="C277" s="57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5"/>
      <c r="Q277" s="5"/>
    </row>
    <row r="278" spans="1:17" ht="11.25">
      <c r="A278" s="63"/>
      <c r="B278" s="65"/>
      <c r="C278" s="57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5"/>
      <c r="Q278" s="5"/>
    </row>
    <row r="279" spans="1:17" ht="11.25">
      <c r="A279" s="63"/>
      <c r="B279" s="65"/>
      <c r="C279" s="57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5"/>
      <c r="Q279" s="5"/>
    </row>
    <row r="280" spans="1:17" ht="11.25">
      <c r="A280" s="63"/>
      <c r="B280" s="65"/>
      <c r="C280" s="57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5"/>
      <c r="Q280" s="5"/>
    </row>
    <row r="281" spans="1:17" ht="11.25">
      <c r="A281" s="63"/>
      <c r="B281" s="65"/>
      <c r="C281" s="57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5"/>
      <c r="Q281" s="5"/>
    </row>
    <row r="282" spans="1:17" ht="11.25">
      <c r="A282" s="63"/>
      <c r="B282" s="65"/>
      <c r="C282" s="57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5"/>
      <c r="Q282" s="5"/>
    </row>
    <row r="283" spans="1:17" ht="11.25">
      <c r="A283" s="63"/>
      <c r="B283" s="65"/>
      <c r="C283" s="57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5"/>
      <c r="Q283" s="5"/>
    </row>
    <row r="284" spans="1:17" ht="11.25">
      <c r="A284" s="63"/>
      <c r="B284" s="65"/>
      <c r="C284" s="57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5"/>
      <c r="Q284" s="5"/>
    </row>
    <row r="285" spans="1:17" ht="11.25">
      <c r="A285" s="63"/>
      <c r="B285" s="65"/>
      <c r="C285" s="57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5"/>
      <c r="Q285" s="5"/>
    </row>
    <row r="286" spans="1:17" ht="11.25">
      <c r="A286" s="63"/>
      <c r="B286" s="65"/>
      <c r="C286" s="57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5"/>
      <c r="Q286" s="5"/>
    </row>
    <row r="287" spans="1:17" ht="11.25">
      <c r="A287" s="63"/>
      <c r="B287" s="65"/>
      <c r="C287" s="57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5"/>
      <c r="Q287" s="5"/>
    </row>
    <row r="288" spans="1:17" ht="11.25">
      <c r="A288" s="63"/>
      <c r="B288" s="65"/>
      <c r="C288" s="57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5"/>
      <c r="Q288" s="5"/>
    </row>
    <row r="289" spans="1:17" ht="11.25">
      <c r="A289" s="63"/>
      <c r="B289" s="65"/>
      <c r="C289" s="57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5"/>
      <c r="Q289" s="5"/>
    </row>
    <row r="290" spans="1:17" ht="11.25">
      <c r="A290" s="63"/>
      <c r="B290" s="65"/>
      <c r="C290" s="57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5"/>
      <c r="Q290" s="5"/>
    </row>
    <row r="291" spans="1:17" ht="11.25">
      <c r="A291" s="63"/>
      <c r="B291" s="65"/>
      <c r="C291" s="57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5"/>
      <c r="Q291" s="5"/>
    </row>
    <row r="292" spans="1:17" ht="11.25">
      <c r="A292" s="63"/>
      <c r="B292" s="65"/>
      <c r="C292" s="57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5"/>
      <c r="Q292" s="5"/>
    </row>
    <row r="293" spans="1:17" ht="11.25">
      <c r="A293" s="63"/>
      <c r="B293" s="65"/>
      <c r="C293" s="57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5"/>
      <c r="Q293" s="5"/>
    </row>
    <row r="294" spans="1:17" ht="11.25">
      <c r="A294" s="63"/>
      <c r="B294" s="65"/>
      <c r="C294" s="57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5"/>
      <c r="Q294" s="5"/>
    </row>
    <row r="295" spans="1:17" ht="11.25">
      <c r="A295" s="63"/>
      <c r="B295" s="65"/>
      <c r="C295" s="57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5"/>
      <c r="Q295" s="5"/>
    </row>
    <row r="296" spans="1:17" ht="11.25">
      <c r="A296" s="63"/>
      <c r="B296" s="65"/>
      <c r="C296" s="57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5"/>
      <c r="Q296" s="5"/>
    </row>
    <row r="297" spans="1:17" ht="11.25">
      <c r="A297" s="63"/>
      <c r="B297" s="65"/>
      <c r="C297" s="57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5"/>
      <c r="Q297" s="5"/>
    </row>
    <row r="298" spans="1:17" ht="11.25">
      <c r="A298" s="63"/>
      <c r="B298" s="65"/>
      <c r="C298" s="57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5"/>
      <c r="Q298" s="5"/>
    </row>
    <row r="299" spans="1:17" ht="11.25">
      <c r="A299" s="63"/>
      <c r="B299" s="65"/>
      <c r="C299" s="57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5"/>
      <c r="Q299" s="5"/>
    </row>
    <row r="300" spans="1:17" ht="11.25">
      <c r="A300" s="63"/>
      <c r="B300" s="65"/>
      <c r="C300" s="57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5"/>
      <c r="Q300" s="5"/>
    </row>
    <row r="301" spans="1:17" ht="11.25">
      <c r="A301" s="63"/>
      <c r="B301" s="65"/>
      <c r="C301" s="57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5"/>
      <c r="Q301" s="5"/>
    </row>
    <row r="302" spans="1:17" ht="11.25">
      <c r="A302" s="63"/>
      <c r="B302" s="65"/>
      <c r="C302" s="57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5"/>
      <c r="Q302" s="5"/>
    </row>
    <row r="303" spans="1:17" ht="11.25">
      <c r="A303" s="63"/>
      <c r="B303" s="65"/>
      <c r="C303" s="57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5"/>
      <c r="Q303" s="5"/>
    </row>
    <row r="304" spans="1:17" ht="11.25">
      <c r="A304" s="63"/>
      <c r="B304" s="65"/>
      <c r="C304" s="57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5"/>
      <c r="Q304" s="5"/>
    </row>
    <row r="305" spans="1:17" ht="11.25">
      <c r="A305" s="63"/>
      <c r="B305" s="65"/>
      <c r="C305" s="57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5"/>
      <c r="Q305" s="5"/>
    </row>
    <row r="306" spans="1:17" ht="11.25">
      <c r="A306" s="63"/>
      <c r="B306" s="65"/>
      <c r="C306" s="57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5"/>
      <c r="Q306" s="5"/>
    </row>
    <row r="307" spans="1:17" ht="11.25">
      <c r="A307" s="63"/>
      <c r="B307" s="65"/>
      <c r="C307" s="57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5"/>
      <c r="Q307" s="5"/>
    </row>
    <row r="308" spans="1:17" ht="11.25">
      <c r="A308" s="63"/>
      <c r="B308" s="65"/>
      <c r="C308" s="57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5"/>
      <c r="Q308" s="5"/>
    </row>
    <row r="309" spans="1:17" ht="11.25">
      <c r="A309" s="63"/>
      <c r="B309" s="65"/>
      <c r="C309" s="57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5"/>
      <c r="Q309" s="5"/>
    </row>
    <row r="310" spans="1:17" ht="11.25">
      <c r="A310" s="63"/>
      <c r="B310" s="65"/>
      <c r="C310" s="57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5"/>
      <c r="Q310" s="5"/>
    </row>
    <row r="311" spans="1:17" ht="11.25">
      <c r="A311" s="63"/>
      <c r="B311" s="65"/>
      <c r="C311" s="57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5"/>
      <c r="Q311" s="5"/>
    </row>
    <row r="312" spans="1:17" ht="11.25">
      <c r="A312" s="63"/>
      <c r="B312" s="65"/>
      <c r="C312" s="57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5"/>
      <c r="Q312" s="5"/>
    </row>
    <row r="313" spans="1:17" ht="11.25">
      <c r="A313" s="63"/>
      <c r="B313" s="65"/>
      <c r="C313" s="57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5"/>
      <c r="Q313" s="5"/>
    </row>
    <row r="314" spans="1:17" ht="11.25">
      <c r="A314" s="63"/>
      <c r="B314" s="65"/>
      <c r="C314" s="57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5"/>
      <c r="Q314" s="5"/>
    </row>
    <row r="315" spans="1:17" ht="11.25">
      <c r="A315" s="63"/>
      <c r="B315" s="65"/>
      <c r="C315" s="57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5"/>
      <c r="Q315" s="5"/>
    </row>
    <row r="316" spans="1:17" ht="11.25">
      <c r="A316" s="63"/>
      <c r="B316" s="65"/>
      <c r="C316" s="57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5"/>
      <c r="Q316" s="5"/>
    </row>
    <row r="317" spans="1:17" ht="11.25">
      <c r="A317" s="63"/>
      <c r="B317" s="65"/>
      <c r="C317" s="57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5"/>
      <c r="Q317" s="5"/>
    </row>
    <row r="318" spans="1:17" ht="11.25">
      <c r="A318" s="63"/>
      <c r="B318" s="65"/>
      <c r="C318" s="57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5"/>
      <c r="Q318" s="5"/>
    </row>
    <row r="319" spans="1:17" ht="11.25">
      <c r="A319" s="63"/>
      <c r="B319" s="65"/>
      <c r="C319" s="57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5"/>
      <c r="Q319" s="5"/>
    </row>
    <row r="320" spans="1:17" ht="11.25">
      <c r="A320" s="63"/>
      <c r="B320" s="65"/>
      <c r="C320" s="57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5"/>
      <c r="Q320" s="5"/>
    </row>
    <row r="321" spans="16:17" ht="10.5">
      <c r="P321" s="5"/>
      <c r="Q321" s="5"/>
    </row>
    <row r="322" spans="16:17" ht="10.5">
      <c r="P322" s="5"/>
      <c r="Q322" s="5"/>
    </row>
    <row r="323" spans="16:17" ht="10.5">
      <c r="P323" s="5"/>
      <c r="Q323" s="5"/>
    </row>
    <row r="324" spans="16:17" ht="10.5">
      <c r="P324" s="5"/>
      <c r="Q324" s="5"/>
    </row>
    <row r="325" spans="16:17" ht="10.5">
      <c r="P325" s="5"/>
      <c r="Q325" s="5"/>
    </row>
    <row r="326" spans="16:17" ht="10.5">
      <c r="P326" s="5"/>
      <c r="Q326" s="5"/>
    </row>
    <row r="327" spans="16:17" ht="10.5">
      <c r="P327" s="5"/>
      <c r="Q327" s="5"/>
    </row>
    <row r="328" spans="16:17" ht="10.5">
      <c r="P328" s="5"/>
      <c r="Q328" s="5"/>
    </row>
    <row r="329" spans="16:17" ht="10.5">
      <c r="P329" s="5"/>
      <c r="Q329" s="5"/>
    </row>
    <row r="330" spans="16:17" ht="10.5">
      <c r="P330" s="5"/>
      <c r="Q330" s="5"/>
    </row>
    <row r="331" spans="16:17" ht="10.5">
      <c r="P331" s="5"/>
      <c r="Q331" s="5"/>
    </row>
    <row r="332" spans="16:17" ht="10.5">
      <c r="P332" s="5"/>
      <c r="Q332" s="5"/>
    </row>
    <row r="333" spans="16:17" ht="10.5">
      <c r="P333" s="5"/>
      <c r="Q333" s="5"/>
    </row>
    <row r="334" spans="16:17" ht="10.5">
      <c r="P334" s="5"/>
      <c r="Q334" s="5"/>
    </row>
    <row r="335" spans="16:17" ht="10.5">
      <c r="P335" s="5"/>
      <c r="Q335" s="5"/>
    </row>
    <row r="336" spans="16:17" ht="10.5">
      <c r="P336" s="5"/>
      <c r="Q336" s="5"/>
    </row>
    <row r="337" spans="16:17" ht="10.5">
      <c r="P337" s="5"/>
      <c r="Q337" s="5"/>
    </row>
    <row r="338" spans="16:17" ht="10.5">
      <c r="P338" s="5"/>
      <c r="Q338" s="5"/>
    </row>
    <row r="339" spans="16:17" ht="10.5">
      <c r="P339" s="5"/>
      <c r="Q339" s="5"/>
    </row>
    <row r="340" spans="16:17" ht="10.5">
      <c r="P340" s="5"/>
      <c r="Q340" s="5"/>
    </row>
    <row r="341" spans="16:17" ht="10.5">
      <c r="P341" s="5"/>
      <c r="Q341" s="5"/>
    </row>
    <row r="342" spans="16:17" ht="10.5">
      <c r="P342" s="5"/>
      <c r="Q342" s="5"/>
    </row>
    <row r="343" spans="16:17" ht="10.5">
      <c r="P343" s="5"/>
      <c r="Q343" s="5"/>
    </row>
    <row r="344" spans="16:17" ht="10.5">
      <c r="P344" s="5"/>
      <c r="Q344" s="5"/>
    </row>
    <row r="345" spans="16:17" ht="10.5">
      <c r="P345" s="5"/>
      <c r="Q345" s="5"/>
    </row>
    <row r="346" spans="16:17" ht="10.5">
      <c r="P346" s="5"/>
      <c r="Q346" s="5"/>
    </row>
    <row r="347" spans="16:17" ht="10.5">
      <c r="P347" s="5"/>
      <c r="Q347" s="5"/>
    </row>
    <row r="348" spans="16:17" ht="10.5">
      <c r="P348" s="5"/>
      <c r="Q348" s="5"/>
    </row>
    <row r="349" spans="16:17" ht="10.5">
      <c r="P349" s="5"/>
      <c r="Q349" s="5"/>
    </row>
    <row r="350" spans="16:17" ht="10.5">
      <c r="P350" s="5"/>
      <c r="Q350" s="5"/>
    </row>
    <row r="351" spans="16:17" ht="10.5">
      <c r="P351" s="5"/>
      <c r="Q351" s="5"/>
    </row>
    <row r="352" spans="16:17" ht="10.5">
      <c r="P352" s="5"/>
      <c r="Q352" s="5"/>
    </row>
    <row r="353" spans="16:17" ht="10.5">
      <c r="P353" s="5"/>
      <c r="Q353" s="5"/>
    </row>
    <row r="354" spans="16:17" ht="10.5">
      <c r="P354" s="5"/>
      <c r="Q354" s="5"/>
    </row>
    <row r="355" spans="16:17" ht="10.5">
      <c r="P355" s="5"/>
      <c r="Q355" s="5"/>
    </row>
    <row r="356" spans="16:17" ht="10.5">
      <c r="P356" s="5"/>
      <c r="Q356" s="5"/>
    </row>
    <row r="357" spans="16:17" ht="10.5">
      <c r="P357" s="5"/>
      <c r="Q357" s="5"/>
    </row>
    <row r="358" spans="16:17" ht="10.5">
      <c r="P358" s="5"/>
      <c r="Q358" s="5"/>
    </row>
    <row r="359" spans="16:17" ht="10.5">
      <c r="P359" s="5"/>
      <c r="Q359" s="5"/>
    </row>
    <row r="360" spans="16:17" ht="10.5">
      <c r="P360" s="5"/>
      <c r="Q360" s="5"/>
    </row>
    <row r="361" spans="16:17" ht="10.5">
      <c r="P361" s="5"/>
      <c r="Q361" s="5"/>
    </row>
    <row r="362" spans="16:17" ht="10.5">
      <c r="P362" s="5"/>
      <c r="Q362" s="5"/>
    </row>
    <row r="363" spans="16:17" ht="10.5">
      <c r="P363" s="5"/>
      <c r="Q363" s="5"/>
    </row>
    <row r="364" spans="16:17" ht="10.5">
      <c r="P364" s="5"/>
      <c r="Q364" s="5"/>
    </row>
    <row r="365" spans="16:17" ht="10.5">
      <c r="P365" s="5"/>
      <c r="Q365" s="5"/>
    </row>
    <row r="366" spans="16:17" ht="10.5">
      <c r="P366" s="5"/>
      <c r="Q366" s="5"/>
    </row>
    <row r="367" spans="16:17" ht="10.5">
      <c r="P367" s="5"/>
      <c r="Q367" s="5"/>
    </row>
    <row r="368" spans="16:17" ht="10.5">
      <c r="P368" s="5"/>
      <c r="Q368" s="5"/>
    </row>
    <row r="369" spans="16:17" ht="10.5">
      <c r="P369" s="5"/>
      <c r="Q369" s="5"/>
    </row>
    <row r="370" spans="16:17" ht="10.5">
      <c r="P370" s="5"/>
      <c r="Q370" s="5"/>
    </row>
    <row r="371" spans="16:17" ht="10.5">
      <c r="P371" s="5"/>
      <c r="Q371" s="5"/>
    </row>
    <row r="372" spans="16:17" ht="10.5">
      <c r="P372" s="5"/>
      <c r="Q372" s="5"/>
    </row>
    <row r="373" spans="16:17" ht="10.5">
      <c r="P373" s="5"/>
      <c r="Q373" s="5"/>
    </row>
    <row r="374" spans="16:17" ht="10.5">
      <c r="P374" s="5"/>
      <c r="Q374" s="5"/>
    </row>
    <row r="375" spans="16:17" ht="10.5">
      <c r="P375" s="5"/>
      <c r="Q375" s="5"/>
    </row>
    <row r="376" spans="16:17" ht="10.5">
      <c r="P376" s="5"/>
      <c r="Q376" s="5"/>
    </row>
    <row r="377" spans="16:17" ht="10.5">
      <c r="P377" s="5"/>
      <c r="Q377" s="5"/>
    </row>
    <row r="378" spans="16:17" ht="10.5">
      <c r="P378" s="5"/>
      <c r="Q378" s="5"/>
    </row>
    <row r="379" spans="16:17" ht="10.5">
      <c r="P379" s="5"/>
      <c r="Q379" s="5"/>
    </row>
    <row r="380" spans="16:17" ht="10.5">
      <c r="P380" s="5"/>
      <c r="Q380" s="5"/>
    </row>
    <row r="381" spans="16:17" ht="10.5">
      <c r="P381" s="5"/>
      <c r="Q381" s="5"/>
    </row>
    <row r="382" spans="16:17" ht="10.5">
      <c r="P382" s="5"/>
      <c r="Q382" s="5"/>
    </row>
    <row r="383" spans="16:17" ht="10.5">
      <c r="P383" s="5"/>
      <c r="Q383" s="5"/>
    </row>
    <row r="384" spans="16:17" ht="10.5">
      <c r="P384" s="5"/>
      <c r="Q384" s="5"/>
    </row>
    <row r="385" spans="16:17" ht="10.5">
      <c r="P385" s="5"/>
      <c r="Q385" s="5"/>
    </row>
    <row r="386" spans="16:17" ht="10.5">
      <c r="P386" s="5"/>
      <c r="Q386" s="5"/>
    </row>
    <row r="387" spans="16:17" ht="10.5">
      <c r="P387" s="5"/>
      <c r="Q387" s="5"/>
    </row>
    <row r="388" spans="16:17" ht="10.5">
      <c r="P388" s="5"/>
      <c r="Q388" s="5"/>
    </row>
    <row r="389" spans="16:17" ht="10.5">
      <c r="P389" s="5"/>
      <c r="Q389" s="5"/>
    </row>
    <row r="390" spans="16:17" ht="10.5">
      <c r="P390" s="5"/>
      <c r="Q390" s="5"/>
    </row>
    <row r="391" spans="16:17" ht="10.5">
      <c r="P391" s="5"/>
      <c r="Q391" s="5"/>
    </row>
    <row r="392" spans="16:17" ht="10.5">
      <c r="P392" s="5"/>
      <c r="Q392" s="5"/>
    </row>
    <row r="393" spans="16:17" ht="10.5">
      <c r="P393" s="5"/>
      <c r="Q393" s="5"/>
    </row>
    <row r="394" spans="16:17" ht="10.5">
      <c r="P394" s="5"/>
      <c r="Q394" s="5"/>
    </row>
    <row r="395" spans="16:17" ht="10.5">
      <c r="P395" s="5"/>
      <c r="Q395" s="5"/>
    </row>
    <row r="396" spans="16:17" ht="10.5">
      <c r="P396" s="5"/>
      <c r="Q396" s="5"/>
    </row>
    <row r="397" spans="16:17" ht="10.5">
      <c r="P397" s="5"/>
      <c r="Q397" s="5"/>
    </row>
    <row r="398" spans="16:17" ht="10.5">
      <c r="P398" s="5"/>
      <c r="Q398" s="5"/>
    </row>
    <row r="399" spans="16:17" ht="10.5">
      <c r="P399" s="5"/>
      <c r="Q399" s="5"/>
    </row>
    <row r="400" spans="16:17" ht="10.5">
      <c r="P400" s="5"/>
      <c r="Q400" s="5"/>
    </row>
    <row r="401" spans="16:17" ht="10.5">
      <c r="P401" s="5"/>
      <c r="Q401" s="5"/>
    </row>
    <row r="402" spans="16:17" ht="10.5">
      <c r="P402" s="5"/>
      <c r="Q402" s="5"/>
    </row>
    <row r="403" spans="16:17" ht="10.5">
      <c r="P403" s="5"/>
      <c r="Q403" s="5"/>
    </row>
    <row r="404" spans="16:17" ht="10.5">
      <c r="P404" s="5"/>
      <c r="Q404" s="5"/>
    </row>
    <row r="405" spans="16:17" ht="10.5">
      <c r="P405" s="5"/>
      <c r="Q405" s="5"/>
    </row>
    <row r="406" spans="16:17" ht="10.5">
      <c r="P406" s="5"/>
      <c r="Q406" s="5"/>
    </row>
    <row r="407" spans="16:17" ht="10.5">
      <c r="P407" s="5"/>
      <c r="Q407" s="5"/>
    </row>
    <row r="408" spans="16:17" ht="10.5">
      <c r="P408" s="5"/>
      <c r="Q408" s="5"/>
    </row>
    <row r="409" spans="16:17" ht="10.5">
      <c r="P409" s="5"/>
      <c r="Q409" s="5"/>
    </row>
    <row r="410" spans="16:17" ht="10.5">
      <c r="P410" s="5"/>
      <c r="Q410" s="5"/>
    </row>
    <row r="411" spans="16:17" ht="10.5">
      <c r="P411" s="5"/>
      <c r="Q411" s="5"/>
    </row>
    <row r="412" spans="16:17" ht="10.5">
      <c r="P412" s="5"/>
      <c r="Q412" s="5"/>
    </row>
    <row r="413" spans="16:17" ht="10.5">
      <c r="P413" s="5"/>
      <c r="Q413" s="5"/>
    </row>
    <row r="414" spans="16:17" ht="10.5">
      <c r="P414" s="5"/>
      <c r="Q414" s="5"/>
    </row>
    <row r="415" spans="16:17" ht="10.5">
      <c r="P415" s="5"/>
      <c r="Q415" s="5"/>
    </row>
    <row r="416" spans="16:17" ht="10.5">
      <c r="P416" s="5"/>
      <c r="Q416" s="5"/>
    </row>
    <row r="417" spans="16:17" ht="10.5">
      <c r="P417" s="5"/>
      <c r="Q417" s="5"/>
    </row>
    <row r="418" spans="16:17" ht="10.5">
      <c r="P418" s="5"/>
      <c r="Q418" s="5"/>
    </row>
    <row r="419" spans="16:17" ht="10.5">
      <c r="P419" s="5"/>
      <c r="Q419" s="5"/>
    </row>
    <row r="420" spans="16:17" ht="10.5">
      <c r="P420" s="5"/>
      <c r="Q420" s="5"/>
    </row>
    <row r="421" spans="16:17" ht="10.5">
      <c r="P421" s="5"/>
      <c r="Q421" s="5"/>
    </row>
    <row r="422" spans="16:17" ht="10.5">
      <c r="P422" s="5"/>
      <c r="Q422" s="5"/>
    </row>
    <row r="423" spans="16:17" ht="10.5">
      <c r="P423" s="5"/>
      <c r="Q423" s="5"/>
    </row>
    <row r="424" spans="16:17" ht="10.5">
      <c r="P424" s="5"/>
      <c r="Q424" s="5"/>
    </row>
    <row r="425" spans="16:17" ht="10.5">
      <c r="P425" s="5"/>
      <c r="Q425" s="5"/>
    </row>
    <row r="426" spans="16:17" ht="10.5">
      <c r="P426" s="5"/>
      <c r="Q426" s="5"/>
    </row>
    <row r="427" spans="16:17" ht="10.5">
      <c r="P427" s="5"/>
      <c r="Q427" s="5"/>
    </row>
    <row r="428" spans="16:17" ht="10.5">
      <c r="P428" s="5"/>
      <c r="Q428" s="5"/>
    </row>
    <row r="429" spans="16:17" ht="10.5">
      <c r="P429" s="5"/>
      <c r="Q429" s="5"/>
    </row>
    <row r="430" spans="16:17" ht="10.5">
      <c r="P430" s="5"/>
      <c r="Q430" s="5"/>
    </row>
    <row r="431" spans="16:17" ht="10.5">
      <c r="P431" s="5"/>
      <c r="Q431" s="5"/>
    </row>
    <row r="432" spans="16:17" ht="10.5">
      <c r="P432" s="5"/>
      <c r="Q432" s="5"/>
    </row>
    <row r="433" spans="16:17" ht="10.5">
      <c r="P433" s="5"/>
      <c r="Q433" s="5"/>
    </row>
    <row r="434" spans="16:17" ht="10.5">
      <c r="P434" s="5"/>
      <c r="Q434" s="5"/>
    </row>
    <row r="435" spans="16:17" ht="10.5">
      <c r="P435" s="5"/>
      <c r="Q435" s="5"/>
    </row>
    <row r="436" spans="16:17" ht="10.5">
      <c r="P436" s="5"/>
      <c r="Q436" s="5"/>
    </row>
    <row r="437" spans="16:17" ht="10.5">
      <c r="P437" s="5"/>
      <c r="Q437" s="5"/>
    </row>
    <row r="438" spans="16:17" ht="10.5">
      <c r="P438" s="5"/>
      <c r="Q438" s="5"/>
    </row>
    <row r="439" spans="16:17" ht="10.5">
      <c r="P439" s="5"/>
      <c r="Q439" s="5"/>
    </row>
    <row r="440" spans="16:17" ht="10.5">
      <c r="P440" s="5"/>
      <c r="Q440" s="5"/>
    </row>
    <row r="441" spans="16:17" ht="10.5">
      <c r="P441" s="5"/>
      <c r="Q441" s="5"/>
    </row>
    <row r="442" spans="16:17" ht="10.5">
      <c r="P442" s="5"/>
      <c r="Q442" s="5"/>
    </row>
    <row r="443" spans="16:17" ht="10.5">
      <c r="P443" s="5"/>
      <c r="Q443" s="5"/>
    </row>
    <row r="444" spans="16:17" ht="10.5">
      <c r="P444" s="5"/>
      <c r="Q444" s="5"/>
    </row>
    <row r="445" spans="16:17" ht="10.5">
      <c r="P445" s="5"/>
      <c r="Q445" s="5"/>
    </row>
    <row r="446" spans="16:17" ht="10.5">
      <c r="P446" s="5"/>
      <c r="Q446" s="5"/>
    </row>
    <row r="447" spans="16:17" ht="10.5">
      <c r="P447" s="5"/>
      <c r="Q447" s="5"/>
    </row>
    <row r="448" spans="16:17" ht="10.5">
      <c r="P448" s="5"/>
      <c r="Q448" s="5"/>
    </row>
    <row r="449" spans="16:17" ht="10.5">
      <c r="P449" s="5"/>
      <c r="Q449" s="5"/>
    </row>
    <row r="450" spans="16:17" ht="10.5">
      <c r="P450" s="5"/>
      <c r="Q450" s="5"/>
    </row>
    <row r="451" spans="16:17" ht="10.5">
      <c r="P451" s="5"/>
      <c r="Q451" s="5"/>
    </row>
    <row r="452" spans="16:17" ht="10.5">
      <c r="P452" s="5"/>
      <c r="Q452" s="5"/>
    </row>
    <row r="453" spans="16:17" ht="10.5">
      <c r="P453" s="5"/>
      <c r="Q453" s="5"/>
    </row>
    <row r="454" spans="16:17" ht="10.5">
      <c r="P454" s="5"/>
      <c r="Q454" s="5"/>
    </row>
    <row r="455" spans="16:17" ht="10.5">
      <c r="P455" s="5"/>
      <c r="Q455" s="5"/>
    </row>
    <row r="456" spans="16:17" ht="10.5">
      <c r="P456" s="5"/>
      <c r="Q456" s="5"/>
    </row>
    <row r="457" spans="16:17" ht="10.5">
      <c r="P457" s="5"/>
      <c r="Q457" s="5"/>
    </row>
    <row r="458" spans="16:17" ht="10.5">
      <c r="P458" s="5"/>
      <c r="Q458" s="5"/>
    </row>
    <row r="459" spans="16:17" ht="10.5">
      <c r="P459" s="5"/>
      <c r="Q459" s="5"/>
    </row>
    <row r="460" spans="16:17" ht="10.5">
      <c r="P460" s="5"/>
      <c r="Q460" s="5"/>
    </row>
    <row r="461" spans="16:17" ht="10.5">
      <c r="P461" s="5"/>
      <c r="Q461" s="5"/>
    </row>
    <row r="462" spans="16:17" ht="10.5">
      <c r="P462" s="5"/>
      <c r="Q462" s="5"/>
    </row>
    <row r="463" spans="16:17" ht="10.5">
      <c r="P463" s="5"/>
      <c r="Q463" s="5"/>
    </row>
    <row r="464" spans="16:17" ht="10.5">
      <c r="P464" s="5"/>
      <c r="Q464" s="5"/>
    </row>
    <row r="465" spans="16:17" ht="10.5">
      <c r="P465" s="5"/>
      <c r="Q465" s="5"/>
    </row>
    <row r="466" spans="16:17" ht="10.5">
      <c r="P466" s="5"/>
      <c r="Q466" s="5"/>
    </row>
    <row r="467" spans="16:17" ht="10.5">
      <c r="P467" s="5"/>
      <c r="Q467" s="5"/>
    </row>
    <row r="468" spans="16:17" ht="10.5">
      <c r="P468" s="5"/>
      <c r="Q468" s="5"/>
    </row>
    <row r="469" spans="16:17" ht="10.5">
      <c r="P469" s="5"/>
      <c r="Q469" s="5"/>
    </row>
    <row r="470" spans="16:17" ht="10.5">
      <c r="P470" s="5"/>
      <c r="Q470" s="5"/>
    </row>
    <row r="471" spans="16:17" ht="10.5">
      <c r="P471" s="5"/>
      <c r="Q471" s="5"/>
    </row>
    <row r="472" spans="16:17" ht="10.5">
      <c r="P472" s="5"/>
      <c r="Q472" s="5"/>
    </row>
    <row r="473" spans="16:17" ht="10.5">
      <c r="P473" s="5"/>
      <c r="Q473" s="5"/>
    </row>
    <row r="474" spans="16:17" ht="10.5">
      <c r="P474" s="5"/>
      <c r="Q474" s="5"/>
    </row>
    <row r="475" spans="16:17" ht="10.5">
      <c r="P475" s="5"/>
      <c r="Q475" s="5"/>
    </row>
    <row r="476" spans="16:17" ht="10.5">
      <c r="P476" s="5"/>
      <c r="Q476" s="5"/>
    </row>
    <row r="477" spans="16:17" ht="10.5">
      <c r="P477" s="5"/>
      <c r="Q477" s="5"/>
    </row>
    <row r="478" spans="16:17" ht="10.5">
      <c r="P478" s="5"/>
      <c r="Q478" s="5"/>
    </row>
    <row r="479" spans="16:17" ht="10.5">
      <c r="P479" s="5"/>
      <c r="Q479" s="5"/>
    </row>
    <row r="480" spans="16:17" ht="10.5">
      <c r="P480" s="5"/>
      <c r="Q480" s="5"/>
    </row>
    <row r="481" spans="16:17" ht="10.5">
      <c r="P481" s="5"/>
      <c r="Q481" s="5"/>
    </row>
    <row r="482" spans="16:17" ht="10.5">
      <c r="P482" s="5"/>
      <c r="Q482" s="5"/>
    </row>
    <row r="483" spans="16:17" ht="10.5">
      <c r="P483" s="5"/>
      <c r="Q483" s="5"/>
    </row>
    <row r="484" spans="16:17" ht="10.5">
      <c r="P484" s="5"/>
      <c r="Q484" s="5"/>
    </row>
    <row r="485" spans="16:17" ht="10.5">
      <c r="P485" s="5"/>
      <c r="Q485" s="5"/>
    </row>
    <row r="486" spans="16:17" ht="10.5">
      <c r="P486" s="5"/>
      <c r="Q486" s="5"/>
    </row>
    <row r="487" spans="16:17" ht="10.5">
      <c r="P487" s="5"/>
      <c r="Q487" s="5"/>
    </row>
    <row r="488" spans="16:17" ht="10.5">
      <c r="P488" s="5"/>
      <c r="Q488" s="5"/>
    </row>
    <row r="489" spans="16:17" ht="10.5">
      <c r="P489" s="5"/>
      <c r="Q489" s="5"/>
    </row>
    <row r="490" spans="16:17" ht="10.5">
      <c r="P490" s="5"/>
      <c r="Q490" s="5"/>
    </row>
    <row r="491" spans="16:17" ht="10.5">
      <c r="P491" s="5"/>
      <c r="Q491" s="5"/>
    </row>
    <row r="492" spans="16:17" ht="10.5">
      <c r="P492" s="5"/>
      <c r="Q492" s="5"/>
    </row>
    <row r="493" spans="16:17" ht="10.5">
      <c r="P493" s="5"/>
      <c r="Q493" s="5"/>
    </row>
    <row r="494" spans="16:17" ht="10.5">
      <c r="P494" s="5"/>
      <c r="Q494" s="5"/>
    </row>
    <row r="495" spans="16:17" ht="10.5">
      <c r="P495" s="5"/>
      <c r="Q495" s="5"/>
    </row>
    <row r="496" spans="16:17" ht="10.5">
      <c r="P496" s="5"/>
      <c r="Q496" s="5"/>
    </row>
    <row r="497" spans="16:17" ht="10.5">
      <c r="P497" s="5"/>
      <c r="Q497" s="5"/>
    </row>
    <row r="498" spans="16:17" ht="10.5">
      <c r="P498" s="5"/>
      <c r="Q498" s="5"/>
    </row>
    <row r="499" spans="16:17" ht="10.5">
      <c r="P499" s="5"/>
      <c r="Q499" s="5"/>
    </row>
    <row r="500" spans="16:17" ht="10.5">
      <c r="P500" s="5"/>
      <c r="Q500" s="5"/>
    </row>
    <row r="501" spans="16:17" ht="10.5">
      <c r="P501" s="5"/>
      <c r="Q501" s="5"/>
    </row>
    <row r="502" spans="16:17" ht="10.5">
      <c r="P502" s="5"/>
      <c r="Q502" s="5"/>
    </row>
    <row r="503" spans="16:17" ht="10.5">
      <c r="P503" s="5"/>
      <c r="Q503" s="5"/>
    </row>
    <row r="504" spans="16:17" ht="10.5">
      <c r="P504" s="5"/>
      <c r="Q504" s="5"/>
    </row>
    <row r="505" spans="16:17" ht="10.5">
      <c r="P505" s="5"/>
      <c r="Q505" s="5"/>
    </row>
    <row r="506" spans="16:17" ht="10.5">
      <c r="P506" s="5"/>
      <c r="Q506" s="5"/>
    </row>
    <row r="507" spans="16:17" ht="10.5">
      <c r="P507" s="5"/>
      <c r="Q507" s="5"/>
    </row>
    <row r="508" spans="16:17" ht="10.5">
      <c r="P508" s="5"/>
      <c r="Q508" s="5"/>
    </row>
    <row r="509" spans="16:17" ht="10.5">
      <c r="P509" s="5"/>
      <c r="Q509" s="5"/>
    </row>
    <row r="510" spans="16:17" ht="10.5">
      <c r="P510" s="5"/>
      <c r="Q510" s="5"/>
    </row>
    <row r="511" spans="16:17" ht="10.5">
      <c r="P511" s="5"/>
      <c r="Q511" s="5"/>
    </row>
    <row r="512" spans="16:17" ht="10.5">
      <c r="P512" s="5"/>
      <c r="Q512" s="5"/>
    </row>
    <row r="513" spans="16:17" ht="10.5">
      <c r="P513" s="5"/>
      <c r="Q513" s="5"/>
    </row>
    <row r="514" spans="16:17" ht="10.5">
      <c r="P514" s="5"/>
      <c r="Q514" s="5"/>
    </row>
    <row r="515" spans="16:17" ht="10.5">
      <c r="P515" s="5"/>
      <c r="Q515" s="5"/>
    </row>
    <row r="516" spans="16:17" ht="10.5">
      <c r="P516" s="5"/>
      <c r="Q516" s="5"/>
    </row>
    <row r="517" spans="16:17" ht="10.5">
      <c r="P517" s="5"/>
      <c r="Q517" s="5"/>
    </row>
    <row r="518" spans="16:17" ht="10.5">
      <c r="P518" s="5"/>
      <c r="Q518" s="5"/>
    </row>
    <row r="519" spans="16:17" ht="10.5">
      <c r="P519" s="5"/>
      <c r="Q519" s="5"/>
    </row>
    <row r="520" spans="16:17" ht="10.5">
      <c r="P520" s="5"/>
      <c r="Q520" s="5"/>
    </row>
    <row r="521" spans="16:17" ht="10.5">
      <c r="P521" s="5"/>
      <c r="Q521" s="5"/>
    </row>
    <row r="522" spans="16:17" ht="10.5">
      <c r="P522" s="5"/>
      <c r="Q522" s="5"/>
    </row>
    <row r="523" spans="16:17" ht="10.5">
      <c r="P523" s="5"/>
      <c r="Q523" s="5"/>
    </row>
    <row r="524" spans="16:17" ht="10.5">
      <c r="P524" s="5"/>
      <c r="Q524" s="5"/>
    </row>
    <row r="525" spans="16:17" ht="10.5">
      <c r="P525" s="5"/>
      <c r="Q525" s="5"/>
    </row>
    <row r="526" spans="16:17" ht="10.5">
      <c r="P526" s="5"/>
      <c r="Q526" s="5"/>
    </row>
    <row r="527" spans="16:17" ht="10.5">
      <c r="P527" s="5"/>
      <c r="Q527" s="5"/>
    </row>
    <row r="528" spans="16:17" ht="10.5">
      <c r="P528" s="5"/>
      <c r="Q528" s="5"/>
    </row>
    <row r="529" spans="16:17" ht="10.5">
      <c r="P529" s="5"/>
      <c r="Q529" s="5"/>
    </row>
    <row r="530" spans="16:17" ht="10.5">
      <c r="P530" s="5"/>
      <c r="Q530" s="5"/>
    </row>
    <row r="531" spans="16:17" ht="10.5">
      <c r="P531" s="5"/>
      <c r="Q531" s="5"/>
    </row>
    <row r="532" spans="16:17" ht="10.5">
      <c r="P532" s="5"/>
      <c r="Q532" s="5"/>
    </row>
    <row r="533" spans="16:17" ht="10.5">
      <c r="P533" s="5"/>
      <c r="Q533" s="5"/>
    </row>
    <row r="534" spans="16:17" ht="10.5">
      <c r="P534" s="5"/>
      <c r="Q534" s="5"/>
    </row>
    <row r="535" spans="16:17" ht="10.5">
      <c r="P535" s="5"/>
      <c r="Q535" s="5"/>
    </row>
    <row r="536" spans="16:17" ht="10.5">
      <c r="P536" s="5"/>
      <c r="Q536" s="5"/>
    </row>
    <row r="537" spans="16:17" ht="10.5">
      <c r="P537" s="5"/>
      <c r="Q537" s="5"/>
    </row>
    <row r="538" spans="16:17" ht="10.5">
      <c r="P538" s="5"/>
      <c r="Q538" s="5"/>
    </row>
    <row r="539" spans="16:17" ht="10.5">
      <c r="P539" s="5"/>
      <c r="Q539" s="5"/>
    </row>
    <row r="540" spans="16:17" ht="10.5">
      <c r="P540" s="5"/>
      <c r="Q540" s="5"/>
    </row>
    <row r="541" spans="16:17" ht="10.5">
      <c r="P541" s="5"/>
      <c r="Q541" s="5"/>
    </row>
    <row r="542" spans="16:17" ht="10.5">
      <c r="P542" s="5"/>
      <c r="Q542" s="5"/>
    </row>
    <row r="543" spans="16:17" ht="10.5">
      <c r="P543" s="5"/>
      <c r="Q543" s="5"/>
    </row>
    <row r="544" spans="16:17" ht="10.5">
      <c r="P544" s="5"/>
      <c r="Q544" s="5"/>
    </row>
    <row r="545" spans="16:17" ht="10.5">
      <c r="P545" s="5"/>
      <c r="Q545" s="5"/>
    </row>
    <row r="546" spans="16:17" ht="10.5">
      <c r="P546" s="5"/>
      <c r="Q546" s="5"/>
    </row>
    <row r="547" spans="16:17" ht="10.5">
      <c r="P547" s="5"/>
      <c r="Q547" s="5"/>
    </row>
    <row r="548" spans="16:17" ht="10.5">
      <c r="P548" s="5"/>
      <c r="Q548" s="5"/>
    </row>
  </sheetData>
  <mergeCells count="4">
    <mergeCell ref="P1:Q1"/>
    <mergeCell ref="N1:O1"/>
    <mergeCell ref="J1:K1"/>
    <mergeCell ref="L1:M1"/>
  </mergeCells>
  <printOptions horizontalCentered="1"/>
  <pageMargins left="0.75" right="0.75" top="1.25" bottom="0.75" header="0.5" footer="0.25"/>
  <pageSetup horizontalDpi="300" verticalDpi="300" orientation="portrait" scale="83" r:id="rId1"/>
  <headerFooter alignWithMargins="0">
    <oddHeader>&amp;CThe University of Alabama in Huntsville
Table 4.5 Degrees Awarded - Doctoral Programs
2006-07</oddHeader>
    <oddFooter>&amp;L&amp;8Office of Institutional Research
&amp;D (ly)
&amp;F
&amp;C
 &amp;R&amp;8* Race: W = White; A-A = African-American; H = Hispanic;
A/PI = Asian/Pacific Islander; NRA = Nonresident Alien
UNK = Unknown
</oddFooter>
  </headerFooter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5">
      <selection activeCell="H70" sqref="H70"/>
    </sheetView>
  </sheetViews>
  <sheetFormatPr defaultColWidth="9.140625" defaultRowHeight="12.75"/>
  <cols>
    <col min="1" max="1" width="29.00390625" style="3" bestFit="1" customWidth="1"/>
    <col min="2" max="2" width="7.7109375" style="6" bestFit="1" customWidth="1"/>
    <col min="3" max="3" width="8.57421875" style="6" bestFit="1" customWidth="1"/>
    <col min="4" max="4" width="7.28125" style="6" bestFit="1" customWidth="1"/>
    <col min="5" max="5" width="8.28125" style="6" bestFit="1" customWidth="1"/>
    <col min="6" max="6" width="5.7109375" style="6" bestFit="1" customWidth="1"/>
    <col min="7" max="7" width="8.8515625" style="10" bestFit="1" customWidth="1"/>
    <col min="8" max="8" width="6.421875" style="6" bestFit="1" customWidth="1"/>
    <col min="9" max="9" width="7.8515625" style="9" bestFit="1" customWidth="1"/>
    <col min="10" max="16384" width="9.140625" style="3" customWidth="1"/>
  </cols>
  <sheetData>
    <row r="1" spans="1:9" ht="11.25">
      <c r="A1" s="67"/>
      <c r="B1" s="68"/>
      <c r="C1" s="68"/>
      <c r="D1" s="68"/>
      <c r="E1" s="69"/>
      <c r="F1" s="69"/>
      <c r="G1" s="70"/>
      <c r="H1" s="69"/>
      <c r="I1" s="71"/>
    </row>
    <row r="2" spans="1:9" ht="11.25">
      <c r="A2" s="66"/>
      <c r="B2" s="66"/>
      <c r="C2" s="66"/>
      <c r="D2" s="66"/>
      <c r="E2" s="72"/>
      <c r="F2" s="72"/>
      <c r="G2" s="73"/>
      <c r="H2" s="72"/>
      <c r="I2" s="74"/>
    </row>
    <row r="3" spans="1:9" ht="11.25">
      <c r="A3" s="75" t="s">
        <v>39</v>
      </c>
      <c r="B3" s="76" t="s">
        <v>40</v>
      </c>
      <c r="C3" s="76" t="s">
        <v>41</v>
      </c>
      <c r="D3" s="76" t="s">
        <v>42</v>
      </c>
      <c r="E3" s="77" t="s">
        <v>68</v>
      </c>
      <c r="F3" s="77" t="s">
        <v>43</v>
      </c>
      <c r="G3" s="78" t="s">
        <v>44</v>
      </c>
      <c r="H3" s="77" t="s">
        <v>69</v>
      </c>
      <c r="I3" s="79" t="s">
        <v>45</v>
      </c>
    </row>
    <row r="4" spans="1:9" ht="11.25">
      <c r="A4" s="80"/>
      <c r="B4" s="81"/>
      <c r="C4" s="81"/>
      <c r="D4" s="81"/>
      <c r="E4" s="82"/>
      <c r="F4" s="82"/>
      <c r="G4" s="83"/>
      <c r="H4" s="82"/>
      <c r="I4" s="84"/>
    </row>
    <row r="5" spans="1:9" ht="11.25">
      <c r="A5" s="85" t="s">
        <v>46</v>
      </c>
      <c r="B5" s="86"/>
      <c r="C5" s="86"/>
      <c r="D5" s="86"/>
      <c r="E5" s="87"/>
      <c r="F5" s="87"/>
      <c r="G5" s="88"/>
      <c r="H5" s="87"/>
      <c r="I5" s="89"/>
    </row>
    <row r="6" spans="1:9" ht="11.25">
      <c r="A6" s="90"/>
      <c r="B6" s="90"/>
      <c r="C6" s="90"/>
      <c r="D6" s="90"/>
      <c r="E6" s="91"/>
      <c r="F6" s="91"/>
      <c r="G6" s="92"/>
      <c r="H6" s="91"/>
      <c r="I6" s="93"/>
    </row>
    <row r="7" spans="1:9" ht="11.25">
      <c r="A7" s="80"/>
      <c r="B7" s="81"/>
      <c r="C7" s="81"/>
      <c r="D7" s="81"/>
      <c r="E7" s="82"/>
      <c r="F7" s="82"/>
      <c r="G7" s="83"/>
      <c r="H7" s="82"/>
      <c r="I7" s="84"/>
    </row>
    <row r="8" spans="1:12" ht="11.25">
      <c r="A8" s="80" t="s">
        <v>26</v>
      </c>
      <c r="B8" s="81" t="s">
        <v>74</v>
      </c>
      <c r="C8" s="81"/>
      <c r="D8" s="81"/>
      <c r="E8" s="82">
        <v>11</v>
      </c>
      <c r="F8" s="82">
        <v>10</v>
      </c>
      <c r="G8" s="94">
        <f>(F8/E8)*100</f>
        <v>90.9090909090909</v>
      </c>
      <c r="H8" s="82">
        <v>8</v>
      </c>
      <c r="I8" s="84">
        <f>(H8/F8)*100</f>
        <v>80</v>
      </c>
      <c r="L8" s="7"/>
    </row>
    <row r="9" spans="1:9" s="8" customFormat="1" ht="11.25">
      <c r="A9" s="95" t="s">
        <v>25</v>
      </c>
      <c r="B9" s="96" t="s">
        <v>76</v>
      </c>
      <c r="C9" s="96" t="s">
        <v>75</v>
      </c>
      <c r="D9" s="96" t="s">
        <v>102</v>
      </c>
      <c r="E9" s="97">
        <v>36</v>
      </c>
      <c r="F9" s="97">
        <v>30</v>
      </c>
      <c r="G9" s="94">
        <f aca="true" t="shared" si="0" ref="G9:G50">(F9/E9)*100</f>
        <v>83.33333333333334</v>
      </c>
      <c r="H9" s="97">
        <v>23</v>
      </c>
      <c r="I9" s="84">
        <f>(H9/F9)*100</f>
        <v>76.66666666666667</v>
      </c>
    </row>
    <row r="10" spans="1:9" ht="11.25">
      <c r="A10" s="80" t="s">
        <v>38</v>
      </c>
      <c r="B10" s="81" t="s">
        <v>78</v>
      </c>
      <c r="C10" s="81" t="s">
        <v>79</v>
      </c>
      <c r="D10" s="81"/>
      <c r="E10" s="82">
        <v>19</v>
      </c>
      <c r="F10" s="82">
        <v>12</v>
      </c>
      <c r="G10" s="94">
        <f t="shared" si="0"/>
        <v>63.1578947368421</v>
      </c>
      <c r="H10" s="97">
        <v>11</v>
      </c>
      <c r="I10" s="84">
        <f>(H10/F10)*100</f>
        <v>91.66666666666666</v>
      </c>
    </row>
    <row r="11" spans="1:9" ht="11.25">
      <c r="A11" s="80"/>
      <c r="B11" s="81"/>
      <c r="C11" s="81"/>
      <c r="D11" s="81"/>
      <c r="E11" s="82"/>
      <c r="F11" s="82"/>
      <c r="G11" s="94"/>
      <c r="H11" s="82"/>
      <c r="I11" s="98"/>
    </row>
    <row r="12" spans="1:9" ht="11.25">
      <c r="A12" s="99" t="s">
        <v>47</v>
      </c>
      <c r="B12" s="81"/>
      <c r="C12" s="81"/>
      <c r="D12" s="81"/>
      <c r="E12" s="82"/>
      <c r="F12" s="82"/>
      <c r="G12" s="94"/>
      <c r="H12" s="82"/>
      <c r="I12" s="84"/>
    </row>
    <row r="13" spans="1:9" ht="11.25">
      <c r="A13" s="80"/>
      <c r="B13" s="81"/>
      <c r="C13" s="81"/>
      <c r="D13" s="81"/>
      <c r="E13" s="82"/>
      <c r="F13" s="82"/>
      <c r="G13" s="94"/>
      <c r="H13" s="82"/>
      <c r="I13" s="84"/>
    </row>
    <row r="14" spans="1:9" ht="11.25">
      <c r="A14" s="80" t="s">
        <v>48</v>
      </c>
      <c r="B14" s="81"/>
      <c r="C14" s="81"/>
      <c r="D14" s="81"/>
      <c r="E14" s="82">
        <v>8</v>
      </c>
      <c r="F14" s="82">
        <v>2</v>
      </c>
      <c r="G14" s="94">
        <f t="shared" si="0"/>
        <v>25</v>
      </c>
      <c r="H14" s="82">
        <v>2</v>
      </c>
      <c r="I14" s="84">
        <f aca="true" t="shared" si="1" ref="I14:I19">(H14/F14)*100</f>
        <v>100</v>
      </c>
    </row>
    <row r="15" spans="1:9" ht="11.25">
      <c r="A15" s="80" t="s">
        <v>49</v>
      </c>
      <c r="B15" s="81"/>
      <c r="C15" s="81" t="s">
        <v>80</v>
      </c>
      <c r="D15" s="81"/>
      <c r="E15" s="82">
        <v>19</v>
      </c>
      <c r="F15" s="82">
        <v>14</v>
      </c>
      <c r="G15" s="94">
        <f t="shared" si="0"/>
        <v>73.68421052631578</v>
      </c>
      <c r="H15" s="82">
        <v>4</v>
      </c>
      <c r="I15" s="84">
        <f t="shared" si="1"/>
        <v>28.57142857142857</v>
      </c>
    </row>
    <row r="16" spans="1:9" ht="22.5">
      <c r="A16" s="100" t="s">
        <v>62</v>
      </c>
      <c r="B16" s="81"/>
      <c r="C16" s="81" t="s">
        <v>81</v>
      </c>
      <c r="D16" s="81"/>
      <c r="E16" s="82">
        <f>1+182+33</f>
        <v>216</v>
      </c>
      <c r="F16" s="82">
        <f>18+99+1</f>
        <v>118</v>
      </c>
      <c r="G16" s="94">
        <f t="shared" si="0"/>
        <v>54.629629629629626</v>
      </c>
      <c r="H16" s="82">
        <f>14+35+0</f>
        <v>49</v>
      </c>
      <c r="I16" s="84">
        <f t="shared" si="1"/>
        <v>41.52542372881356</v>
      </c>
    </row>
    <row r="17" spans="1:9" s="8" customFormat="1" ht="11.25">
      <c r="A17" s="95" t="s">
        <v>50</v>
      </c>
      <c r="B17" s="96" t="s">
        <v>71</v>
      </c>
      <c r="C17" s="96" t="s">
        <v>82</v>
      </c>
      <c r="D17" s="96"/>
      <c r="E17" s="97">
        <v>57</v>
      </c>
      <c r="F17" s="97">
        <v>36</v>
      </c>
      <c r="G17" s="94">
        <f t="shared" si="0"/>
        <v>63.1578947368421</v>
      </c>
      <c r="H17" s="97">
        <v>32</v>
      </c>
      <c r="I17" s="101">
        <f t="shared" si="1"/>
        <v>88.88888888888889</v>
      </c>
    </row>
    <row r="18" spans="1:9" ht="11.25">
      <c r="A18" s="80" t="s">
        <v>51</v>
      </c>
      <c r="B18" s="81"/>
      <c r="C18" s="81" t="s">
        <v>83</v>
      </c>
      <c r="D18" s="81"/>
      <c r="E18" s="82">
        <v>97</v>
      </c>
      <c r="F18" s="82">
        <v>75</v>
      </c>
      <c r="G18" s="94">
        <f t="shared" si="0"/>
        <v>77.31958762886599</v>
      </c>
      <c r="H18" s="82">
        <v>28</v>
      </c>
      <c r="I18" s="84">
        <f t="shared" si="1"/>
        <v>37.333333333333336</v>
      </c>
    </row>
    <row r="19" spans="1:9" ht="11.25">
      <c r="A19" s="80" t="s">
        <v>73</v>
      </c>
      <c r="B19" s="81"/>
      <c r="C19" s="81"/>
      <c r="D19" s="81"/>
      <c r="E19" s="82">
        <v>5</v>
      </c>
      <c r="F19" s="82">
        <v>4</v>
      </c>
      <c r="G19" s="94">
        <f t="shared" si="0"/>
        <v>80</v>
      </c>
      <c r="H19" s="82">
        <v>2</v>
      </c>
      <c r="I19" s="84">
        <f t="shared" si="1"/>
        <v>50</v>
      </c>
    </row>
    <row r="20" spans="1:9" ht="11.25">
      <c r="A20" s="80"/>
      <c r="B20" s="81"/>
      <c r="C20" s="81"/>
      <c r="D20" s="81"/>
      <c r="E20" s="82"/>
      <c r="F20" s="82"/>
      <c r="G20" s="94"/>
      <c r="H20" s="82"/>
      <c r="I20" s="84"/>
    </row>
    <row r="21" spans="1:9" ht="11.25">
      <c r="A21" s="99" t="s">
        <v>52</v>
      </c>
      <c r="B21" s="81"/>
      <c r="C21" s="81"/>
      <c r="D21" s="81"/>
      <c r="E21" s="82"/>
      <c r="F21" s="82"/>
      <c r="G21" s="94"/>
      <c r="H21" s="82"/>
      <c r="I21" s="84"/>
    </row>
    <row r="22" spans="1:9" ht="11.25">
      <c r="A22" s="80"/>
      <c r="B22" s="81"/>
      <c r="C22" s="81"/>
      <c r="D22" s="81"/>
      <c r="E22" s="82"/>
      <c r="F22" s="82"/>
      <c r="G22" s="94"/>
      <c r="H22" s="82"/>
      <c r="I22" s="84"/>
    </row>
    <row r="23" spans="1:9" ht="11.25">
      <c r="A23" s="80" t="s">
        <v>16</v>
      </c>
      <c r="B23" s="81"/>
      <c r="C23" s="81" t="s">
        <v>84</v>
      </c>
      <c r="D23" s="81" t="s">
        <v>104</v>
      </c>
      <c r="E23" s="82">
        <v>20</v>
      </c>
      <c r="F23" s="82">
        <v>20</v>
      </c>
      <c r="G23" s="94">
        <f t="shared" si="0"/>
        <v>100</v>
      </c>
      <c r="H23" s="82">
        <v>18</v>
      </c>
      <c r="I23" s="84">
        <f>(H23/F23)*100</f>
        <v>90</v>
      </c>
    </row>
    <row r="24" spans="1:9" ht="11.25">
      <c r="A24" s="80" t="s">
        <v>17</v>
      </c>
      <c r="B24" s="81"/>
      <c r="C24" s="81" t="s">
        <v>85</v>
      </c>
      <c r="D24" s="81"/>
      <c r="E24" s="82">
        <v>5</v>
      </c>
      <c r="F24" s="82">
        <v>5</v>
      </c>
      <c r="G24" s="94">
        <f t="shared" si="0"/>
        <v>100</v>
      </c>
      <c r="H24" s="82">
        <v>5</v>
      </c>
      <c r="I24" s="84">
        <f>(H24/F24)*100</f>
        <v>100</v>
      </c>
    </row>
    <row r="25" spans="1:9" ht="11.25">
      <c r="A25" s="80" t="s">
        <v>19</v>
      </c>
      <c r="B25" s="81"/>
      <c r="C25" s="81" t="s">
        <v>86</v>
      </c>
      <c r="D25" s="81"/>
      <c r="E25" s="82">
        <v>10</v>
      </c>
      <c r="F25" s="82">
        <v>10</v>
      </c>
      <c r="G25" s="94">
        <f t="shared" si="0"/>
        <v>100</v>
      </c>
      <c r="H25" s="82">
        <v>4</v>
      </c>
      <c r="I25" s="84">
        <f>(H25/F25)*100</f>
        <v>40</v>
      </c>
    </row>
    <row r="26" spans="1:9" ht="11.25">
      <c r="A26" s="80" t="s">
        <v>18</v>
      </c>
      <c r="B26" s="81"/>
      <c r="C26" s="81"/>
      <c r="D26" s="81" t="s">
        <v>88</v>
      </c>
      <c r="E26" s="82">
        <v>9</v>
      </c>
      <c r="F26" s="82">
        <v>8</v>
      </c>
      <c r="G26" s="94">
        <f t="shared" si="0"/>
        <v>88.88888888888889</v>
      </c>
      <c r="H26" s="82">
        <v>7</v>
      </c>
      <c r="I26" s="84">
        <f>(H26/F26)*100</f>
        <v>87.5</v>
      </c>
    </row>
    <row r="27" spans="1:9" ht="11.25">
      <c r="A27" s="80"/>
      <c r="B27" s="81"/>
      <c r="C27" s="81"/>
      <c r="D27" s="81"/>
      <c r="E27" s="82"/>
      <c r="F27" s="82"/>
      <c r="G27" s="94"/>
      <c r="H27" s="82"/>
      <c r="I27" s="84"/>
    </row>
    <row r="28" spans="1:9" ht="11.25">
      <c r="A28" s="99" t="s">
        <v>53</v>
      </c>
      <c r="B28" s="81"/>
      <c r="C28" s="81" t="s">
        <v>87</v>
      </c>
      <c r="D28" s="81" t="s">
        <v>105</v>
      </c>
      <c r="E28" s="82">
        <v>94</v>
      </c>
      <c r="F28" s="82">
        <v>87</v>
      </c>
      <c r="G28" s="94">
        <f t="shared" si="0"/>
        <v>92.5531914893617</v>
      </c>
      <c r="H28" s="82">
        <v>70</v>
      </c>
      <c r="I28" s="84">
        <f>(H28/F28)*100</f>
        <v>80.45977011494253</v>
      </c>
    </row>
    <row r="29" spans="1:9" ht="11.25">
      <c r="A29" s="80"/>
      <c r="B29" s="81"/>
      <c r="C29" s="81"/>
      <c r="D29" s="81"/>
      <c r="E29" s="82"/>
      <c r="F29" s="82"/>
      <c r="G29" s="94"/>
      <c r="H29" s="82"/>
      <c r="I29" s="84"/>
    </row>
    <row r="30" spans="1:9" ht="11.25">
      <c r="A30" s="99" t="s">
        <v>54</v>
      </c>
      <c r="B30" s="81"/>
      <c r="C30" s="81"/>
      <c r="D30" s="81"/>
      <c r="E30" s="82"/>
      <c r="F30" s="82"/>
      <c r="G30" s="94"/>
      <c r="H30" s="82"/>
      <c r="I30" s="84"/>
    </row>
    <row r="31" spans="1:9" ht="11.25">
      <c r="A31" s="80"/>
      <c r="B31" s="81"/>
      <c r="C31" s="81"/>
      <c r="D31" s="81"/>
      <c r="E31" s="82"/>
      <c r="F31" s="82"/>
      <c r="G31" s="94"/>
      <c r="H31" s="82"/>
      <c r="I31" s="84"/>
    </row>
    <row r="32" spans="1:9" ht="11.25">
      <c r="A32" s="80" t="s">
        <v>30</v>
      </c>
      <c r="B32" s="81"/>
      <c r="C32" s="81" t="s">
        <v>89</v>
      </c>
      <c r="D32" s="81"/>
      <c r="E32" s="82">
        <v>35</v>
      </c>
      <c r="F32" s="82">
        <v>33</v>
      </c>
      <c r="G32" s="94">
        <f t="shared" si="0"/>
        <v>94.28571428571428</v>
      </c>
      <c r="H32" s="82">
        <v>25</v>
      </c>
      <c r="I32" s="84">
        <f aca="true" t="shared" si="2" ref="I32:I37">(H32/F32)*100</f>
        <v>75.75757575757575</v>
      </c>
    </row>
    <row r="33" spans="1:9" ht="11.25">
      <c r="A33" s="80" t="s">
        <v>31</v>
      </c>
      <c r="B33" s="81"/>
      <c r="C33" s="81" t="s">
        <v>90</v>
      </c>
      <c r="D33" s="81"/>
      <c r="E33" s="82">
        <v>21</v>
      </c>
      <c r="F33" s="82">
        <v>12</v>
      </c>
      <c r="G33" s="94">
        <f t="shared" si="0"/>
        <v>57.14285714285714</v>
      </c>
      <c r="H33" s="82">
        <v>10</v>
      </c>
      <c r="I33" s="84">
        <f t="shared" si="2"/>
        <v>83.33333333333334</v>
      </c>
    </row>
    <row r="34" spans="1:9" ht="11.25">
      <c r="A34" s="80" t="s">
        <v>20</v>
      </c>
      <c r="B34" s="81"/>
      <c r="C34" s="81"/>
      <c r="D34" s="81"/>
      <c r="E34" s="82">
        <v>2</v>
      </c>
      <c r="F34" s="82">
        <v>2</v>
      </c>
      <c r="G34" s="94">
        <f t="shared" si="0"/>
        <v>100</v>
      </c>
      <c r="H34" s="82">
        <v>0</v>
      </c>
      <c r="I34" s="84">
        <f t="shared" si="2"/>
        <v>0</v>
      </c>
    </row>
    <row r="35" spans="1:9" ht="11.25">
      <c r="A35" s="80" t="s">
        <v>32</v>
      </c>
      <c r="B35" s="81"/>
      <c r="C35" s="81" t="s">
        <v>91</v>
      </c>
      <c r="D35" s="81"/>
      <c r="E35" s="82">
        <v>175</v>
      </c>
      <c r="F35" s="82">
        <v>108</v>
      </c>
      <c r="G35" s="94">
        <f t="shared" si="0"/>
        <v>61.71428571428571</v>
      </c>
      <c r="H35" s="82">
        <v>35</v>
      </c>
      <c r="I35" s="84">
        <f t="shared" si="2"/>
        <v>32.407407407407405</v>
      </c>
    </row>
    <row r="36" spans="1:9" ht="11.25">
      <c r="A36" s="80" t="s">
        <v>21</v>
      </c>
      <c r="B36" s="81"/>
      <c r="C36" s="81" t="s">
        <v>92</v>
      </c>
      <c r="D36" s="81"/>
      <c r="E36" s="82">
        <v>10</v>
      </c>
      <c r="F36" s="82">
        <v>10</v>
      </c>
      <c r="G36" s="94">
        <f t="shared" si="0"/>
        <v>100</v>
      </c>
      <c r="H36" s="82">
        <v>8</v>
      </c>
      <c r="I36" s="84">
        <f t="shared" si="2"/>
        <v>80</v>
      </c>
    </row>
    <row r="37" spans="1:9" ht="11.25">
      <c r="A37" s="80" t="s">
        <v>22</v>
      </c>
      <c r="B37" s="81"/>
      <c r="C37" s="81" t="s">
        <v>93</v>
      </c>
      <c r="D37" s="81"/>
      <c r="E37" s="82">
        <v>17</v>
      </c>
      <c r="F37" s="82">
        <v>17</v>
      </c>
      <c r="G37" s="94">
        <f t="shared" si="0"/>
        <v>100</v>
      </c>
      <c r="H37" s="82">
        <v>10</v>
      </c>
      <c r="I37" s="84">
        <f t="shared" si="2"/>
        <v>58.82352941176471</v>
      </c>
    </row>
    <row r="38" spans="1:9" ht="11.25">
      <c r="A38" s="80"/>
      <c r="B38" s="81"/>
      <c r="C38" s="81"/>
      <c r="D38" s="81"/>
      <c r="E38" s="82"/>
      <c r="F38" s="82"/>
      <c r="G38" s="94"/>
      <c r="H38" s="82"/>
      <c r="I38" s="84"/>
    </row>
    <row r="39" spans="1:9" ht="11.25">
      <c r="A39" s="99" t="s">
        <v>55</v>
      </c>
      <c r="B39" s="81"/>
      <c r="C39" s="81"/>
      <c r="D39" s="81"/>
      <c r="E39" s="82"/>
      <c r="F39" s="82"/>
      <c r="G39" s="94"/>
      <c r="H39" s="82"/>
      <c r="I39" s="84"/>
    </row>
    <row r="40" spans="1:9" ht="11.25">
      <c r="A40" s="80"/>
      <c r="B40" s="81"/>
      <c r="C40" s="81"/>
      <c r="D40" s="81"/>
      <c r="E40" s="82"/>
      <c r="F40" s="82"/>
      <c r="G40" s="94"/>
      <c r="H40" s="82"/>
      <c r="I40" s="84"/>
    </row>
    <row r="41" spans="1:9" ht="11.25">
      <c r="A41" s="90" t="s">
        <v>56</v>
      </c>
      <c r="B41" s="81"/>
      <c r="C41" s="81" t="s">
        <v>94</v>
      </c>
      <c r="D41" s="81"/>
      <c r="E41" s="82">
        <v>8</v>
      </c>
      <c r="F41" s="82">
        <v>7</v>
      </c>
      <c r="G41" s="94">
        <f t="shared" si="0"/>
        <v>87.5</v>
      </c>
      <c r="H41" s="82">
        <v>2</v>
      </c>
      <c r="I41" s="84">
        <f>(H41/F41)*100</f>
        <v>28.57142857142857</v>
      </c>
    </row>
    <row r="42" spans="1:9" ht="11.25">
      <c r="A42" s="90" t="s">
        <v>77</v>
      </c>
      <c r="B42" s="81" t="s">
        <v>96</v>
      </c>
      <c r="C42" s="81" t="s">
        <v>95</v>
      </c>
      <c r="D42" s="81"/>
      <c r="E42" s="82">
        <v>13</v>
      </c>
      <c r="F42" s="82">
        <v>13</v>
      </c>
      <c r="G42" s="94">
        <f t="shared" si="0"/>
        <v>100</v>
      </c>
      <c r="H42" s="82">
        <v>12</v>
      </c>
      <c r="I42" s="84">
        <f>(H42/F42)*100</f>
        <v>92.3076923076923</v>
      </c>
    </row>
    <row r="43" spans="1:9" ht="11.25">
      <c r="A43" s="80" t="s">
        <v>33</v>
      </c>
      <c r="B43" s="81"/>
      <c r="C43" s="81" t="s">
        <v>97</v>
      </c>
      <c r="D43" s="81"/>
      <c r="E43" s="82">
        <v>12</v>
      </c>
      <c r="F43" s="82">
        <v>9</v>
      </c>
      <c r="G43" s="94">
        <f t="shared" si="0"/>
        <v>75</v>
      </c>
      <c r="H43" s="82">
        <v>3</v>
      </c>
      <c r="I43" s="84">
        <f>(H43/F43)*100</f>
        <v>33.33333333333333</v>
      </c>
    </row>
    <row r="44" spans="1:9" ht="11.25">
      <c r="A44" s="80" t="s">
        <v>57</v>
      </c>
      <c r="B44" s="81"/>
      <c r="C44" s="81"/>
      <c r="D44" s="81"/>
      <c r="E44" s="82">
        <v>6</v>
      </c>
      <c r="F44" s="82">
        <v>2</v>
      </c>
      <c r="G44" s="94">
        <f t="shared" si="0"/>
        <v>33.33333333333333</v>
      </c>
      <c r="H44" s="82">
        <v>0</v>
      </c>
      <c r="I44" s="84">
        <f>(H44/F44)*100</f>
        <v>0</v>
      </c>
    </row>
    <row r="45" spans="1:9" ht="11.25">
      <c r="A45" s="80"/>
      <c r="B45" s="81"/>
      <c r="C45" s="81"/>
      <c r="D45" s="81"/>
      <c r="E45" s="82"/>
      <c r="F45" s="82"/>
      <c r="G45" s="94"/>
      <c r="H45" s="82"/>
      <c r="I45" s="84"/>
    </row>
    <row r="46" spans="1:9" ht="11.25">
      <c r="A46" s="102" t="s">
        <v>58</v>
      </c>
      <c r="B46" s="81" t="s">
        <v>99</v>
      </c>
      <c r="C46" s="81" t="s">
        <v>100</v>
      </c>
      <c r="D46" s="81" t="s">
        <v>106</v>
      </c>
      <c r="E46" s="82">
        <f>SUM(E8:E44)</f>
        <v>905</v>
      </c>
      <c r="F46" s="82">
        <f>SUM(F8:F44)</f>
        <v>644</v>
      </c>
      <c r="G46" s="94">
        <f t="shared" si="0"/>
        <v>71.16022099447514</v>
      </c>
      <c r="H46" s="82">
        <f>SUM(H8:H44)</f>
        <v>368</v>
      </c>
      <c r="I46" s="84">
        <f>(H46/F46)*100</f>
        <v>57.14285714285714</v>
      </c>
    </row>
    <row r="47" spans="1:9" ht="11.25">
      <c r="A47" s="80"/>
      <c r="B47" s="81"/>
      <c r="C47" s="81"/>
      <c r="D47" s="81"/>
      <c r="E47" s="82"/>
      <c r="F47" s="82"/>
      <c r="G47" s="94"/>
      <c r="H47" s="82"/>
      <c r="I47" s="84"/>
    </row>
    <row r="48" spans="1:9" s="8" customFormat="1" ht="11.25">
      <c r="A48" s="103" t="s">
        <v>59</v>
      </c>
      <c r="B48" s="96"/>
      <c r="C48" s="96" t="s">
        <v>98</v>
      </c>
      <c r="D48" s="96" t="s">
        <v>103</v>
      </c>
      <c r="E48" s="97">
        <v>89</v>
      </c>
      <c r="F48" s="97">
        <v>89</v>
      </c>
      <c r="G48" s="94">
        <f t="shared" si="0"/>
        <v>100</v>
      </c>
      <c r="H48" s="97">
        <v>71</v>
      </c>
      <c r="I48" s="101">
        <f>(H48/F48)*100</f>
        <v>79.7752808988764</v>
      </c>
    </row>
    <row r="49" spans="1:9" ht="11.25">
      <c r="A49" s="80"/>
      <c r="B49" s="81"/>
      <c r="C49" s="81"/>
      <c r="D49" s="81"/>
      <c r="E49" s="82"/>
      <c r="F49" s="82"/>
      <c r="G49" s="94"/>
      <c r="H49" s="82"/>
      <c r="I49" s="84"/>
    </row>
    <row r="50" spans="1:9" ht="11.25">
      <c r="A50" s="99" t="s">
        <v>60</v>
      </c>
      <c r="B50" s="81" t="s">
        <v>99</v>
      </c>
      <c r="C50" s="81" t="s">
        <v>101</v>
      </c>
      <c r="D50" s="81" t="s">
        <v>107</v>
      </c>
      <c r="E50" s="82">
        <f>SUM(E48,E46)</f>
        <v>994</v>
      </c>
      <c r="F50" s="82">
        <f>SUM(F48,F46)</f>
        <v>733</v>
      </c>
      <c r="G50" s="94">
        <f t="shared" si="0"/>
        <v>73.74245472837022</v>
      </c>
      <c r="H50" s="82">
        <f>SUM(H48,H46)</f>
        <v>439</v>
      </c>
      <c r="I50" s="101">
        <f>(H50/F50)*100</f>
        <v>59.89085948158254</v>
      </c>
    </row>
    <row r="51" spans="1:4" ht="10.5">
      <c r="A51" s="4"/>
      <c r="B51" s="4"/>
      <c r="C51" s="4"/>
      <c r="D51" s="4"/>
    </row>
    <row r="52" spans="1:4" ht="10.5">
      <c r="A52" s="2"/>
      <c r="B52" s="4"/>
      <c r="C52" s="4"/>
      <c r="D52" s="4"/>
    </row>
    <row r="53" ht="10.5">
      <c r="A53" s="2"/>
    </row>
    <row r="54" ht="10.5">
      <c r="A54" s="2"/>
    </row>
  </sheetData>
  <printOptions/>
  <pageMargins left="0.5" right="0" top="1" bottom="1" header="0.5" footer="0.5"/>
  <pageSetup horizontalDpi="300" verticalDpi="300" orientation="portrait" r:id="rId1"/>
  <headerFooter alignWithMargins="0">
    <oddHeader>&amp;CThe University of Alabama in Huntsville
Table 4.7 Scores and Success of New Graduate Students
Fall 2006</oddHeader>
    <oddFooter>&amp;L&amp;8Office of Institutional Research
&amp;D (ly)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Debbie Stowers</cp:lastModifiedBy>
  <cp:lastPrinted>2007-06-13T13:04:19Z</cp:lastPrinted>
  <dcterms:created xsi:type="dcterms:W3CDTF">1999-01-06T21:07:06Z</dcterms:created>
  <dcterms:modified xsi:type="dcterms:W3CDTF">2007-06-13T18:06:39Z</dcterms:modified>
  <cp:category/>
  <cp:version/>
  <cp:contentType/>
  <cp:contentStatus/>
</cp:coreProperties>
</file>