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SCI" sheetId="1" r:id="rId1"/>
    <sheet name="SCI2" sheetId="2" r:id="rId2"/>
    <sheet name="SCI2 (2)" sheetId="3" r:id="rId3"/>
    <sheet name="ATS" sheetId="4" r:id="rId4"/>
    <sheet name="ATS2" sheetId="5" r:id="rId5"/>
    <sheet name="AST2" sheetId="6" r:id="rId6"/>
    <sheet name="BYS" sheetId="7" r:id="rId7"/>
    <sheet name="BYS2" sheetId="8" r:id="rId8"/>
    <sheet name="CH" sheetId="9" r:id="rId9"/>
    <sheet name="CH2" sheetId="10" r:id="rId10"/>
    <sheet name="CS" sheetId="11" r:id="rId11"/>
    <sheet name="CS2" sheetId="12" r:id="rId12"/>
    <sheet name="ES2" sheetId="13" r:id="rId13"/>
    <sheet name="ES2 (2)" sheetId="14" r:id="rId14"/>
    <sheet name="MTS" sheetId="15" r:id="rId15"/>
    <sheet name="MTS2" sheetId="16" r:id="rId16"/>
    <sheet name="EEM" sheetId="17" r:id="rId17"/>
    <sheet name="EEM2" sheetId="18" r:id="rId18"/>
    <sheet name="MA" sheetId="19" r:id="rId19"/>
    <sheet name="MA2" sheetId="20" r:id="rId20"/>
    <sheet name="MS2" sheetId="21" r:id="rId21"/>
    <sheet name="OPT" sheetId="22" r:id="rId22"/>
    <sheet name="OPT2" sheetId="23" r:id="rId23"/>
    <sheet name="PH" sheetId="24" r:id="rId24"/>
    <sheet name="PH2" sheetId="25" r:id="rId25"/>
    <sheet name="PEN&amp;UND" sheetId="26" r:id="rId26"/>
    <sheet name="PEN&amp;UND2" sheetId="27" r:id="rId27"/>
  </sheets>
  <definedNames/>
  <calcPr fullCalcOnLoad="1"/>
</workbook>
</file>

<file path=xl/comments2.xml><?xml version="1.0" encoding="utf-8"?>
<comments xmlns="http://schemas.openxmlformats.org/spreadsheetml/2006/main">
  <authors>
    <author>Debbie Stowers</author>
  </authors>
  <commentList>
    <comment ref="C1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This matches Spr00Enr "By College and Major" but not Spr00Enr "Summary2" where one MA major is still in LA.</t>
        </r>
      </text>
    </comment>
    <comment ref="D3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Corrected 8/12/02.
</t>
        </r>
      </text>
    </comment>
  </commentList>
</comments>
</file>

<file path=xl/comments8.xml><?xml version="1.0" encoding="utf-8"?>
<comments xmlns="http://schemas.openxmlformats.org/spreadsheetml/2006/main">
  <authors>
    <author>Debbie Stowers</author>
  </authors>
  <commentList>
    <comment ref="F39" authorId="0">
      <text>
        <r>
          <rPr>
            <b/>
            <sz val="8"/>
            <rFont val="Tahoma"/>
            <family val="0"/>
          </rPr>
          <t>Debbie Stowers: credit hours for BYS 711 01 taught at A&amp;M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<sst xmlns="http://schemas.openxmlformats.org/spreadsheetml/2006/main" count="1967" uniqueCount="55">
  <si>
    <t>Atmospheric Science</t>
  </si>
  <si>
    <t>Masters Degrees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</si>
  <si>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</si>
  <si>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</si>
  <si>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</si>
  <si>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</si>
  <si>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</si>
  <si>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</si>
  <si>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</si>
  <si>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</si>
  <si>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</si>
  <si>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</si>
  <si>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1996-97</t>
  </si>
  <si>
    <t>Doctoral Degrees</t>
  </si>
  <si>
    <t>Graduate</t>
  </si>
  <si>
    <t>Headcount Enrollment</t>
  </si>
  <si>
    <t>Fall Term</t>
  </si>
  <si>
    <t>Fall</t>
  </si>
  <si>
    <t>Spring</t>
  </si>
  <si>
    <t>Summer</t>
  </si>
  <si>
    <t xml:space="preserve"> - -</t>
  </si>
  <si>
    <t>Unweighted Credit Hours</t>
  </si>
  <si>
    <t>Undergraduate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</si>
  <si>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</si>
  <si>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</si>
  <si>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</si>
  <si>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</si>
  <si>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</si>
  <si>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</si>
  <si>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</si>
  <si>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</si>
  <si>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</si>
  <si>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Astronomy</t>
  </si>
  <si>
    <t>Biology</t>
  </si>
  <si>
    <t>Bachelors Degrees</t>
  </si>
  <si>
    <t>Chemistry</t>
  </si>
  <si>
    <t>Computer Science</t>
  </si>
  <si>
    <t>Environmental Science</t>
  </si>
  <si>
    <t>Materials Science</t>
  </si>
  <si>
    <t>Math Education</t>
  </si>
  <si>
    <t>Mathematical Sciences</t>
  </si>
  <si>
    <t>Optics</t>
  </si>
  <si>
    <t>Physics</t>
  </si>
  <si>
    <t>Pending/Undecided</t>
  </si>
  <si>
    <t>College of Science</t>
  </si>
  <si>
    <t>Does not include Continuing Education.</t>
  </si>
  <si>
    <t>1997-98</t>
  </si>
  <si>
    <t>1998-99</t>
  </si>
  <si>
    <t>1999-00</t>
  </si>
  <si>
    <r>
      <t>Does</t>
    </r>
    <r>
      <rPr>
        <b/>
        <sz val="8"/>
        <rFont val="MS Sans Serif"/>
        <family val="0"/>
      </rPr>
      <t xml:space="preserve">  include Continuing Education.</t>
    </r>
  </si>
  <si>
    <t>Does include Continuing Education</t>
  </si>
  <si>
    <t>2000-01</t>
  </si>
  <si>
    <r>
      <t xml:space="preserve">Does </t>
    </r>
    <r>
      <rPr>
        <b/>
        <u val="single"/>
        <sz val="8"/>
        <rFont val="MS Sans Serif"/>
        <family val="2"/>
      </rPr>
      <t>not</t>
    </r>
    <r>
      <rPr>
        <b/>
        <sz val="8"/>
        <rFont val="MS Sans Serif"/>
        <family val="2"/>
      </rPr>
      <t xml:space="preserve"> include Continuing Education</t>
    </r>
  </si>
  <si>
    <t>Does Not Include Distance Learning Credit Hours.</t>
  </si>
  <si>
    <t>Marine Science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</si>
</sst>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\ "/>
    <numFmt numFmtId="167" formatCode="#,##0\ \ \ \ \ \ \ \ \ \ \ \ \ "/>
    <numFmt numFmtId="168" formatCode="#,##0.0\ \ \ \ \ \ \ \ \ \ "/>
    <numFmt numFmtId="169" formatCode="#,##0.00\ \ \ \ \ \ \ \ \ \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MS Sans Serif"/>
      <family val="2"/>
    </font>
    <font>
      <sz val="8"/>
      <name val="Arial"/>
      <family val="0"/>
    </font>
    <font>
      <b/>
      <sz val="8.5"/>
      <name val="MS Sans Serif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0"/>
  <sheetViews>
    <sheetView tabSelected="1" workbookViewId="0" topLeftCell="A29">
      <selection activeCell="A56" sqref="A56"/>
    </sheetView>
  </sheetViews>
  <sheetFormatPr defaultColWidth="9.140625" defaultRowHeight="12.75"/>
  <cols>
    <col min="1" max="1" width="19.421875" style="3" customWidth="1"/>
    <col min="2" max="15" width="7.28125" style="3" customWidth="1"/>
    <col min="16" max="16" width="9.00390625" style="3" customWidth="1"/>
    <col min="17" max="16384" width="9.140625" style="3" customWidth="1"/>
  </cols>
  <sheetData>
    <row r="1" spans="1:30" ht="12.75">
      <c r="A1" s="64" t="s">
        <v>44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2.75">
      <c r="A2" s="64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2.75">
      <c r="A3" s="65" t="s">
        <v>8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1.25">
      <c r="A4" s="26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1.25">
      <c r="A5" s="63"/>
      <c r="B5" s="33" t="s">
        <v>2</v>
      </c>
      <c r="C5" s="34"/>
      <c r="D5" s="33" t="s">
        <v>3</v>
      </c>
      <c r="E5" s="34"/>
      <c r="F5" s="33" t="s">
        <v>4</v>
      </c>
      <c r="G5" s="34"/>
      <c r="H5" s="33" t="s">
        <v>5</v>
      </c>
      <c r="I5" s="34"/>
      <c r="J5" s="33" t="s">
        <v>6</v>
      </c>
      <c r="K5" s="34"/>
      <c r="L5" s="33" t="s">
        <v>7</v>
      </c>
      <c r="M5" s="34"/>
      <c r="N5" s="33" t="s">
        <v>8</v>
      </c>
      <c r="O5" s="34"/>
      <c r="P5" s="29" t="s">
        <v>9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ht="11.25">
      <c r="A6" s="66" t="s">
        <v>34</v>
      </c>
      <c r="B6" s="30" t="s">
        <v>10</v>
      </c>
      <c r="C6" s="31" t="s">
        <v>11</v>
      </c>
      <c r="D6" s="30" t="s">
        <v>10</v>
      </c>
      <c r="E6" s="31" t="s">
        <v>11</v>
      </c>
      <c r="F6" s="30" t="s">
        <v>10</v>
      </c>
      <c r="G6" s="31" t="s">
        <v>11</v>
      </c>
      <c r="H6" s="30" t="s">
        <v>10</v>
      </c>
      <c r="I6" s="31" t="s">
        <v>11</v>
      </c>
      <c r="J6" s="30" t="s">
        <v>10</v>
      </c>
      <c r="K6" s="31" t="s">
        <v>11</v>
      </c>
      <c r="L6" s="30" t="s">
        <v>10</v>
      </c>
      <c r="M6" s="31" t="s">
        <v>11</v>
      </c>
      <c r="N6" s="30" t="s">
        <v>10</v>
      </c>
      <c r="O6" s="31" t="s">
        <v>11</v>
      </c>
      <c r="P6" s="32" t="s">
        <v>8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11.25">
      <c r="A7" s="67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10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11.25">
      <c r="A8" s="66" t="s">
        <v>12</v>
      </c>
      <c r="B8" s="43">
        <f>PH!B5+OPT!B6+MA!B6+EEM!B6+'CS'!B6+'CH'!B6+BYS!B6</f>
        <v>33</v>
      </c>
      <c r="C8" s="47">
        <f>PH!C5+OPT!C6+MA!C6+EEM!C6+'CS'!C6+'CH'!C6+BYS!C6</f>
        <v>34</v>
      </c>
      <c r="D8" s="43">
        <f>PH!D5+OPT!D6+MA!D6+EEM!D6+'CS'!D6+'CH'!D6+BYS!D6</f>
        <v>1</v>
      </c>
      <c r="E8" s="47">
        <f>PH!E5+OPT!E6+MA!E6+EEM!E6+'CS'!E6+'CH'!E6+BYS!E6</f>
        <v>1</v>
      </c>
      <c r="F8" s="43">
        <f>PH!F5+OPT!F6+MA!F6+EEM!F6+'CS'!F6+'CH'!F6+BYS!F6</f>
        <v>0</v>
      </c>
      <c r="G8" s="47">
        <f>PH!G5+OPT!G6+MA!G6+EEM!G6+'CS'!G6+'CH'!G6+BYS!G6</f>
        <v>1</v>
      </c>
      <c r="H8" s="43">
        <f>PH!H5+OPT!H6+MA!H6+EEM!H6+'CS'!H6+'CH'!H6+BYS!H6</f>
        <v>0</v>
      </c>
      <c r="I8" s="47">
        <f>PH!I5+OPT!I6+MA!I6+EEM!I6+'CS'!I6+'CH'!I6+BYS!I6</f>
        <v>2</v>
      </c>
      <c r="J8" s="43">
        <f>PH!J5+OPT!J6+MA!J6+EEM!J6+'CS'!J6+'CH'!J6+BYS!J6</f>
        <v>0</v>
      </c>
      <c r="K8" s="47">
        <f>PH!K5+OPT!K6+MA!K6+EEM!K6+'CS'!K6+'CH'!K6+BYS!K6</f>
        <v>1</v>
      </c>
      <c r="L8" s="43">
        <f>PH!L5+OPT!L6+MA!L6+EEM!L6+'CS'!L6+'CH'!L6+BYS!L6</f>
        <v>1</v>
      </c>
      <c r="M8" s="47">
        <f>PH!M5+OPT!M6+MA!M6+EEM!M6+'CS'!M6+'CH'!M6+BYS!M6</f>
        <v>1</v>
      </c>
      <c r="N8" s="43">
        <f>PH!N5+OPT!N6+MA!N6+EEM!N6+'CS'!N6+'CH'!N6+BYS!N6</f>
        <v>35</v>
      </c>
      <c r="O8" s="47">
        <f>PH!O5+OPT!O6+MA!O6+EEM!O6+'CS'!O6+'CH'!O6+BYS!O6</f>
        <v>40</v>
      </c>
      <c r="P8" s="45">
        <f>PH!P5+OPT!P6+MA!P6+EEM!P6+'CS'!P6+'CH'!P6+BYS!P6</f>
        <v>75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1.25">
      <c r="A9" s="66" t="s">
        <v>46</v>
      </c>
      <c r="B9" s="43">
        <f>PH!B6+OPT!B7+MA!B7+EEM!B7+'CS'!B7+'CH'!B7+BYS!B7</f>
        <v>40</v>
      </c>
      <c r="C9" s="47">
        <f>PH!C6+OPT!C7+MA!C7+EEM!C7+'CS'!C7+'CH'!C7+BYS!C7</f>
        <v>33</v>
      </c>
      <c r="D9" s="43">
        <f>PH!D6+OPT!D7+MA!D7+EEM!D7+'CS'!D7+'CH'!D7+BYS!D7</f>
        <v>1</v>
      </c>
      <c r="E9" s="47">
        <f>PH!E6+OPT!E7+MA!E7+EEM!E7+'CS'!E7+'CH'!E7+BYS!E7</f>
        <v>1</v>
      </c>
      <c r="F9" s="43">
        <f>PH!F6+OPT!F7+MA!F7+EEM!F7+'CS'!F7+'CH'!F7+BYS!F7</f>
        <v>0</v>
      </c>
      <c r="G9" s="47">
        <f>PH!G6+OPT!G7+MA!G7+EEM!G7+'CS'!G7+'CH'!G7+BYS!G7</f>
        <v>0</v>
      </c>
      <c r="H9" s="43">
        <f>PH!H6+OPT!H7+MA!H7+EEM!H7+'CS'!H7+'CH'!H7+BYS!H7</f>
        <v>1</v>
      </c>
      <c r="I9" s="47">
        <f>PH!I6+OPT!I7+MA!I7+EEM!I7+'CS'!I7+'CH'!I7+BYS!I7</f>
        <v>2</v>
      </c>
      <c r="J9" s="43">
        <f>PH!J6+OPT!J7+MA!J7+EEM!J7+'CS'!J7+'CH'!J7+BYS!J7</f>
        <v>0</v>
      </c>
      <c r="K9" s="47">
        <f>PH!K6+OPT!K7+MA!K7+EEM!K7+'CS'!K7+'CH'!K7+BYS!K7</f>
        <v>0</v>
      </c>
      <c r="L9" s="43">
        <f>PH!L6+OPT!L7+MA!L7+EEM!L7+'CS'!L7+'CH'!L7+BYS!L7</f>
        <v>3</v>
      </c>
      <c r="M9" s="47">
        <f>PH!M6+OPT!M7+MA!M7+EEM!M7+'CS'!M7+'CH'!M7+BYS!M7</f>
        <v>2</v>
      </c>
      <c r="N9" s="43">
        <f>PH!N6+OPT!N7+MA!N7+EEM!N7+'CS'!N7+'CH'!N7+BYS!N7</f>
        <v>45</v>
      </c>
      <c r="O9" s="47">
        <f>PH!O6+OPT!O7+MA!O7+EEM!O7+'CS'!O7+'CH'!O7+BYS!O7</f>
        <v>38</v>
      </c>
      <c r="P9" s="45">
        <f>PH!P6+OPT!P7+MA!P7+EEM!P7+'CS'!P7+'CH'!P7+BYS!P7</f>
        <v>83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1.25">
      <c r="A10" s="66" t="s">
        <v>47</v>
      </c>
      <c r="B10" s="43">
        <f>PH!B7+OPT!B8+MA!B8+EEM!B8+'CS'!B8+'CH'!B8+BYS!B8</f>
        <v>43</v>
      </c>
      <c r="C10" s="47">
        <f>PH!C7+OPT!C8+MA!C8+EEM!C8+'CS'!C8+'CH'!C8+BYS!C8</f>
        <v>26</v>
      </c>
      <c r="D10" s="43">
        <f>PH!D7+OPT!D8+MA!D8+EEM!D8+'CS'!D8+'CH'!D8+BYS!D8</f>
        <v>3</v>
      </c>
      <c r="E10" s="47">
        <f>PH!E7+OPT!E8+MA!E8+EEM!E8+'CS'!E8+'CH'!E8+BYS!E8</f>
        <v>7</v>
      </c>
      <c r="F10" s="43">
        <f>PH!F7+OPT!F8+MA!F8+EEM!F8+'CS'!F8+'CH'!F8+BYS!F8</f>
        <v>0</v>
      </c>
      <c r="G10" s="47">
        <f>PH!G7+OPT!G8+MA!G8+EEM!G8+'CS'!G8+'CH'!G8+BYS!G8</f>
        <v>1</v>
      </c>
      <c r="H10" s="43">
        <f>PH!H7+OPT!H8+MA!H8+EEM!H8+'CS'!H8+'CH'!H8+BYS!H8</f>
        <v>2</v>
      </c>
      <c r="I10" s="47">
        <f>PH!I7+OPT!I8+MA!I8+EEM!I8+'CS'!I8+'CH'!I8+BYS!I8</f>
        <v>4</v>
      </c>
      <c r="J10" s="43">
        <f>PH!J7+OPT!J8+MA!J8+EEM!J8+'CS'!J8+'CH'!J8+BYS!J8</f>
        <v>1</v>
      </c>
      <c r="K10" s="47">
        <f>PH!K7+OPT!K8+MA!K8+EEM!K8+'CS'!K8+'CH'!K8+BYS!K8</f>
        <v>1</v>
      </c>
      <c r="L10" s="43">
        <f>PH!L7+OPT!L8+MA!L8+EEM!L8+'CS'!L8+'CH'!L8+BYS!L8</f>
        <v>7</v>
      </c>
      <c r="M10" s="47">
        <f>PH!M7+OPT!M8+MA!M8+EEM!M8+'CS'!M8+'CH'!M8+BYS!M8</f>
        <v>1</v>
      </c>
      <c r="N10" s="43">
        <f>PH!N7+OPT!N8+MA!N8+EEM!N8+'CS'!N8+'CH'!N8+BYS!N8</f>
        <v>56</v>
      </c>
      <c r="O10" s="47">
        <f>PH!O7+OPT!O8+MA!O8+EEM!O8+'CS'!O8+'CH'!O8+BYS!O8</f>
        <v>40</v>
      </c>
      <c r="P10" s="45">
        <f>PH!P7+OPT!P8+MA!P8+EEM!P8+'CS'!P8+'CH'!P8+BYS!P8</f>
        <v>96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11.25">
      <c r="A11" s="66" t="s">
        <v>48</v>
      </c>
      <c r="B11" s="43">
        <f>PH!B8+OPT!B9+MA!B9+EEM!B11+'CS'!B9+'CH'!B9+BYS!B9</f>
        <v>39</v>
      </c>
      <c r="C11" s="47">
        <f>PH!C8+OPT!C9+MA!C9+EEM!C11+'CS'!C9+'CH'!C9+BYS!C9</f>
        <v>36</v>
      </c>
      <c r="D11" s="43">
        <f>PH!D8+OPT!D9+MA!D9+EEM!D11+'CS'!D9+'CH'!D9+BYS!D9</f>
        <v>3</v>
      </c>
      <c r="E11" s="47">
        <f>PH!E8+OPT!E9+MA!E9+EEM!E11+'CS'!E9+'CH'!E9+BYS!E9</f>
        <v>4</v>
      </c>
      <c r="F11" s="43">
        <f>PH!F8+OPT!F9+MA!F9+EEM!F11+'CS'!F9+'CH'!F9+BYS!F9</f>
        <v>0</v>
      </c>
      <c r="G11" s="47">
        <f>PH!G8+OPT!G9+MA!G9+EEM!G11+'CS'!G9+'CH'!G9+BYS!G9</f>
        <v>1</v>
      </c>
      <c r="H11" s="43">
        <f>PH!H8+OPT!H9+MA!H9+EEM!H11+'CS'!H9+'CH'!H9+BYS!H9</f>
        <v>3</v>
      </c>
      <c r="I11" s="47">
        <f>PH!I8+OPT!I9+MA!I9+EEM!I11+'CS'!I9+'CH'!I9+BYS!I9</f>
        <v>0</v>
      </c>
      <c r="J11" s="43">
        <f>PH!J8+OPT!J9+MA!J9+EEM!J11+'CS'!J9+'CH'!J9+BYS!J9</f>
        <v>1</v>
      </c>
      <c r="K11" s="47">
        <f>PH!K8+OPT!K9+MA!K9+EEM!K11+'CS'!K9+'CH'!K9+BYS!K9</f>
        <v>0</v>
      </c>
      <c r="L11" s="43">
        <f>PH!L8+OPT!L9+MA!L9+EEM!L11+'CS'!L9+'CH'!L9+BYS!L9</f>
        <v>3</v>
      </c>
      <c r="M11" s="47">
        <f>PH!M8+OPT!M9+MA!M9+EEM!M11+'CS'!M9+'CH'!M9+BYS!M9</f>
        <v>2</v>
      </c>
      <c r="N11" s="43">
        <f>PH!N8+OPT!N9+MA!N9+EEM!N11+'CS'!N9+'CH'!N9+BYS!N9</f>
        <v>49</v>
      </c>
      <c r="O11" s="44">
        <f>PH!O8+OPT!O9+MA!O9+EEM!O11+'CS'!O9+'CH'!O9+BYS!O9</f>
        <v>43</v>
      </c>
      <c r="P11" s="44">
        <f>PH!P8+OPT!P9+MA!P9+EEM!P11+'CS'!P9+'CH'!P9+BYS!P9</f>
        <v>92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1.25">
      <c r="A12" s="66" t="s">
        <v>51</v>
      </c>
      <c r="B12" s="43">
        <f>PH!B9+OPT!B10+MA!B10+EEM!B12+'CS'!B10+'CH'!B10+BYS!B10</f>
        <v>28</v>
      </c>
      <c r="C12" s="47">
        <f>PH!C9+OPT!C10+MA!C10+EEM!C12+'CS'!C10+'CH'!C10+BYS!C10</f>
        <v>31</v>
      </c>
      <c r="D12" s="43">
        <f>PH!D9+OPT!D10+MA!D10+EEM!D12+'CS'!D10+'CH'!D10+BYS!D10</f>
        <v>2</v>
      </c>
      <c r="E12" s="47">
        <f>PH!E9+OPT!E10+MA!E10+EEM!E12+'CS'!E10+'CH'!E10+BYS!E10</f>
        <v>6</v>
      </c>
      <c r="F12" s="43">
        <f>PH!F9+OPT!F10+MA!F10+EEM!F12+'CS'!F10+'CH'!F10+BYS!F10</f>
        <v>0</v>
      </c>
      <c r="G12" s="47">
        <f>PH!G9+OPT!G10+MA!G10+EEM!G12+'CS'!G10+'CH'!G10+BYS!G10</f>
        <v>0</v>
      </c>
      <c r="H12" s="43">
        <f>PH!H9+OPT!H10+MA!H10+EEM!H12+'CS'!H10+'CH'!H10+BYS!H10</f>
        <v>1</v>
      </c>
      <c r="I12" s="47">
        <f>PH!I9+OPT!I10+MA!I10+EEM!I12+'CS'!I10+'CH'!I10+BYS!I10</f>
        <v>2</v>
      </c>
      <c r="J12" s="43">
        <f>PH!J9+OPT!J10+MA!J10+EEM!J12+'CS'!J10+'CH'!J10+BYS!J10</f>
        <v>0</v>
      </c>
      <c r="K12" s="47">
        <f>PH!K9+OPT!K10+MA!K10+EEM!K12+'CS'!K10+'CH'!K10+BYS!K10</f>
        <v>0</v>
      </c>
      <c r="L12" s="43">
        <f>PH!L9+OPT!L10+MA!L10+EEM!L12+'CS'!L10+'CH'!L10+BYS!L10</f>
        <v>3</v>
      </c>
      <c r="M12" s="47">
        <f>PH!M9+OPT!M10+MA!M10+EEM!M12+'CS'!M10+'CH'!M10+BYS!M10</f>
        <v>1</v>
      </c>
      <c r="N12" s="43">
        <f>PH!N9+OPT!N10+MA!N10+EEM!N12+'CS'!N10+'CH'!N10+BYS!N10</f>
        <v>34</v>
      </c>
      <c r="O12" s="44">
        <f>PH!O9+OPT!O10+MA!O10+EEM!O12+'CS'!O10+'CH'!O10+BYS!O10</f>
        <v>40</v>
      </c>
      <c r="P12" s="44">
        <f>PH!P9+OPT!P10+MA!P10+EEM!P12+'CS'!P10+'CH'!P10+BYS!P10</f>
        <v>74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2:30" ht="11.25">
      <c r="B13" s="11"/>
      <c r="C13" s="12"/>
      <c r="D13" s="11"/>
      <c r="E13" s="12"/>
      <c r="F13" s="11"/>
      <c r="G13" s="12"/>
      <c r="H13" s="11"/>
      <c r="I13" s="19"/>
      <c r="J13" s="11"/>
      <c r="K13" s="12"/>
      <c r="L13" s="11"/>
      <c r="M13" s="12"/>
      <c r="N13" s="11"/>
      <c r="O13" s="12"/>
      <c r="P13" s="1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2:30" ht="11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1.25">
      <c r="A15" s="63"/>
      <c r="B15" s="33" t="s">
        <v>2</v>
      </c>
      <c r="C15" s="34"/>
      <c r="D15" s="33" t="s">
        <v>3</v>
      </c>
      <c r="E15" s="34"/>
      <c r="F15" s="33" t="s">
        <v>4</v>
      </c>
      <c r="G15" s="34"/>
      <c r="H15" s="33" t="s">
        <v>5</v>
      </c>
      <c r="I15" s="34"/>
      <c r="J15" s="33" t="s">
        <v>6</v>
      </c>
      <c r="K15" s="34"/>
      <c r="L15" s="33" t="s">
        <v>7</v>
      </c>
      <c r="M15" s="34"/>
      <c r="N15" s="33" t="s">
        <v>8</v>
      </c>
      <c r="O15" s="34"/>
      <c r="P15" s="29" t="s">
        <v>9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1.25">
      <c r="A16" s="66" t="s">
        <v>1</v>
      </c>
      <c r="B16" s="30" t="s">
        <v>10</v>
      </c>
      <c r="C16" s="31" t="s">
        <v>11</v>
      </c>
      <c r="D16" s="30" t="s">
        <v>10</v>
      </c>
      <c r="E16" s="31" t="s">
        <v>11</v>
      </c>
      <c r="F16" s="30" t="s">
        <v>10</v>
      </c>
      <c r="G16" s="31" t="s">
        <v>11</v>
      </c>
      <c r="H16" s="30" t="s">
        <v>10</v>
      </c>
      <c r="I16" s="31" t="s">
        <v>11</v>
      </c>
      <c r="J16" s="30" t="s">
        <v>10</v>
      </c>
      <c r="K16" s="31" t="s">
        <v>11</v>
      </c>
      <c r="L16" s="30" t="s">
        <v>10</v>
      </c>
      <c r="M16" s="31" t="s">
        <v>11</v>
      </c>
      <c r="N16" s="30" t="s">
        <v>10</v>
      </c>
      <c r="O16" s="31" t="s">
        <v>11</v>
      </c>
      <c r="P16" s="32" t="s">
        <v>8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1.25">
      <c r="A17" s="67"/>
      <c r="B17" s="4"/>
      <c r="C17" s="5"/>
      <c r="D17" s="4"/>
      <c r="E17" s="2"/>
      <c r="F17" s="4"/>
      <c r="G17" s="5"/>
      <c r="H17" s="4"/>
      <c r="I17" s="5"/>
      <c r="J17" s="4"/>
      <c r="K17" s="5"/>
      <c r="L17" s="4"/>
      <c r="M17" s="5"/>
      <c r="N17" s="4"/>
      <c r="O17" s="5"/>
      <c r="P17" s="10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1.25">
      <c r="A18" s="66" t="s">
        <v>12</v>
      </c>
      <c r="B18" s="43">
        <f>PH!B15+MA!B16+'CS'!B16+'CH'!B16+BYS!B16+ATS!B7</f>
        <v>18</v>
      </c>
      <c r="C18" s="47">
        <f>PH!C15+MA!C16+'CS'!C16+'CH'!C16+BYS!C16+ATS!C7</f>
        <v>15</v>
      </c>
      <c r="D18" s="43">
        <f>PH!D15+MA!D16+'CS'!D16+'CH'!D16+BYS!D16+ATS!D7</f>
        <v>1</v>
      </c>
      <c r="E18" s="47">
        <f>PH!E15+MA!E16+'CS'!E16+'CH'!E16+BYS!E16+ATS!E7</f>
        <v>1</v>
      </c>
      <c r="F18" s="43">
        <f>PH!F15+MA!F16+'CS'!F16+'CH'!F16+BYS!F16+ATS!F7</f>
        <v>2</v>
      </c>
      <c r="G18" s="47">
        <f>PH!G15+MA!G16+'CS'!G16+'CH'!G16+BYS!G16+ATS!G7</f>
        <v>2</v>
      </c>
      <c r="H18" s="43">
        <f>PH!H15+MA!H16+'CS'!H16+'CH'!H16+BYS!H16+ATS!H7</f>
        <v>2</v>
      </c>
      <c r="I18" s="47">
        <f>PH!I15+MA!I16+'CS'!I16+'CH'!I16+BYS!I16+ATS!I7</f>
        <v>0</v>
      </c>
      <c r="J18" s="43">
        <f>PH!J15+MA!J16+'CS'!J16+'CH'!J16+BYS!J16+ATS!J7</f>
        <v>0</v>
      </c>
      <c r="K18" s="47">
        <f>PH!K15+MA!K16+'CS'!K16+'CH'!K16+BYS!K16+ATS!K7</f>
        <v>0</v>
      </c>
      <c r="L18" s="43">
        <f>PH!L15+MA!L16+'CS'!L16+'CH'!L16+BYS!L16+ATS!L7</f>
        <v>11</v>
      </c>
      <c r="M18" s="47">
        <f>PH!M15+MA!M16+'CS'!M16+'CH'!M16+BYS!M16+ATS!M7</f>
        <v>9</v>
      </c>
      <c r="N18" s="43">
        <f>PH!N15+MA!N16+'CS'!N16+'CH'!N16+BYS!N16+ATS!N7</f>
        <v>34</v>
      </c>
      <c r="O18" s="47">
        <f>PH!O15+MA!O16+'CS'!O16+'CH'!O16+BYS!O16+ATS!O7</f>
        <v>27</v>
      </c>
      <c r="P18" s="45">
        <f>PH!P15+MA!P16+'CS'!P16+'CH'!P16+BYS!P16+ATS!P7</f>
        <v>61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1.25">
      <c r="A19" s="66" t="s">
        <v>46</v>
      </c>
      <c r="B19" s="43">
        <f>PH!B16+MA!B17+'CS'!B17+'CH'!B17+BYS!B17+ATS!B8+MTS!B7</f>
        <v>23</v>
      </c>
      <c r="C19" s="47">
        <f>PH!C16+MA!C17+'CS'!C17+'CH'!C17+BYS!C17+ATS!C8+MTS!C7</f>
        <v>13</v>
      </c>
      <c r="D19" s="43">
        <f>PH!D16+MA!D17+'CS'!D17+'CH'!D17+BYS!D17+ATS!D8+MTS!D7</f>
        <v>0</v>
      </c>
      <c r="E19" s="47">
        <f>PH!E16+MA!E17+'CS'!E17+'CH'!E17+BYS!E17+ATS!E8+MTS!E7</f>
        <v>1</v>
      </c>
      <c r="F19" s="43">
        <f>PH!F16+MA!F17+'CS'!F17+'CH'!F17+BYS!F17+ATS!F8+MTS!F7</f>
        <v>0</v>
      </c>
      <c r="G19" s="47">
        <f>PH!G16+MA!G17+'CS'!G17+'CH'!G17+BYS!G17+ATS!G8+MTS!G7</f>
        <v>1</v>
      </c>
      <c r="H19" s="43">
        <f>PH!H16+MA!H17+'CS'!H17+'CH'!H17+BYS!H17+ATS!H8+MTS!H7</f>
        <v>6</v>
      </c>
      <c r="I19" s="47">
        <f>PH!I16+MA!I17+'CS'!I17+'CH'!I17+BYS!I17+ATS!I8+MTS!I7</f>
        <v>1</v>
      </c>
      <c r="J19" s="43">
        <f>PH!J16+MA!J17+'CS'!J17+'CH'!J17+BYS!J17+ATS!J8+MTS!J7</f>
        <v>0</v>
      </c>
      <c r="K19" s="47">
        <f>PH!K16+MA!K17+'CS'!K17+'CH'!K17+BYS!K17+ATS!K8+MTS!K7</f>
        <v>0</v>
      </c>
      <c r="L19" s="43">
        <f>PH!L16+MA!L17+'CS'!L17+'CH'!L17+BYS!L17+ATS!L8+MTS!L7</f>
        <v>14</v>
      </c>
      <c r="M19" s="47">
        <f>PH!M16+MA!M17+'CS'!M17+'CH'!M17+BYS!M17+ATS!M8+MTS!M7</f>
        <v>2</v>
      </c>
      <c r="N19" s="43">
        <f>PH!N16+MA!N17+'CS'!N17+'CH'!N17+BYS!N17+ATS!N8+MTS!N7</f>
        <v>43</v>
      </c>
      <c r="O19" s="47">
        <f>PH!O16+MA!O17+'CS'!O17+'CH'!O17+BYS!O17+ATS!O8+MTS!O7</f>
        <v>18</v>
      </c>
      <c r="P19" s="45">
        <f>PH!P16+MA!P17+'CS'!P17+'CH'!P17+BYS!P17+ATS!P8+MTS!P7</f>
        <v>61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1.25">
      <c r="A20" s="66" t="s">
        <v>47</v>
      </c>
      <c r="B20" s="43">
        <f>PH!B17+MTS!B8+MA!B18+'CS'!B18+'CH'!B18+BYS!B18+ATS!B9</f>
        <v>17</v>
      </c>
      <c r="C20" s="47">
        <f>PH!C17+MTS!C8+MA!C18+'CS'!C18+'CH'!C18+BYS!C18+ATS!C9</f>
        <v>10</v>
      </c>
      <c r="D20" s="43">
        <f>PH!D17+MTS!D8+MA!D18+'CS'!D18+'CH'!D18+BYS!D18+ATS!D9</f>
        <v>2</v>
      </c>
      <c r="E20" s="47">
        <f>PH!E17+MTS!E8+MA!E18+'CS'!E18+'CH'!E18+BYS!E18+ATS!E9</f>
        <v>2</v>
      </c>
      <c r="F20" s="43">
        <f>PH!F17+MTS!F8+MA!F18+'CS'!F18+'CH'!F18+BYS!F18+ATS!F9</f>
        <v>0</v>
      </c>
      <c r="G20" s="47">
        <f>PH!G17+MTS!G8+MA!G18+'CS'!G18+'CH'!G18+BYS!G18+ATS!G9</f>
        <v>0</v>
      </c>
      <c r="H20" s="43">
        <f>PH!H17+MTS!H8+MA!H18+'CS'!H18+'CH'!H18+BYS!H18+ATS!H9</f>
        <v>4</v>
      </c>
      <c r="I20" s="47">
        <f>PH!I17+MTS!I8+MA!I18+'CS'!I18+'CH'!I18+BYS!I18+ATS!I9</f>
        <v>1</v>
      </c>
      <c r="J20" s="43">
        <f>PH!J17+MTS!J8+MA!J18+'CS'!J18+'CH'!J18+BYS!J18+ATS!J9</f>
        <v>2</v>
      </c>
      <c r="K20" s="47">
        <f>PH!K17+MTS!K8+MA!K18+'CS'!K18+'CH'!K18+BYS!K18+ATS!K9</f>
        <v>0</v>
      </c>
      <c r="L20" s="43">
        <f>PH!L17+MTS!L8+MA!L18+'CS'!L18+'CH'!L18+BYS!L18+ATS!L9</f>
        <v>13</v>
      </c>
      <c r="M20" s="47">
        <f>PH!M17+MTS!M8+MA!M18+'CS'!M18+'CH'!M18+BYS!M18+ATS!M9</f>
        <v>3</v>
      </c>
      <c r="N20" s="43">
        <f>PH!N17+MTS!N8+MA!N18+'CS'!N18+'CH'!N18+BYS!N18+ATS!N9</f>
        <v>38</v>
      </c>
      <c r="O20" s="47">
        <f>PH!O17+MTS!O8+MA!O18+'CS'!O18+'CH'!O18+BYS!O18+ATS!O9</f>
        <v>16</v>
      </c>
      <c r="P20" s="45">
        <f>PH!P17+MTS!P8+MA!P18+'CS'!P18+'CH'!P18+BYS!P18+ATS!P9</f>
        <v>54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1.25">
      <c r="A21" s="66" t="s">
        <v>48</v>
      </c>
      <c r="B21" s="43">
        <f>PH!B18+MTS!B9+MA!B19+'CS'!B19+'CH'!B19+BYS!B19+ATS!B10</f>
        <v>10</v>
      </c>
      <c r="C21" s="44">
        <f>PH!C18+MTS!C9+MA!C19+'CS'!C19+'CH'!C19+BYS!C19+ATS!C10</f>
        <v>17</v>
      </c>
      <c r="D21" s="47">
        <f>PH!D18+MTS!D9+MA!D19+'CS'!D19+'CH'!D19+BYS!D19+ATS!D10</f>
        <v>1</v>
      </c>
      <c r="E21" s="44">
        <f>PH!E18+MTS!E9+MA!E19+'CS'!E19+'CH'!E19+BYS!E19+ATS!E10</f>
        <v>1</v>
      </c>
      <c r="F21" s="47">
        <f>PH!F18+MTS!F9+MA!F19+'CS'!F19+'CH'!F19+BYS!F19+ATS!F10</f>
        <v>0</v>
      </c>
      <c r="G21" s="44">
        <f>PH!G18+MTS!G9+MA!G19+'CS'!G19+'CH'!G19+BYS!G19+ATS!G10</f>
        <v>1</v>
      </c>
      <c r="H21" s="47">
        <f>PH!H18+MTS!H9+MA!H19+'CS'!H19+'CH'!H19+BYS!H19+ATS!H10</f>
        <v>0</v>
      </c>
      <c r="I21" s="47">
        <f>PH!I18+MTS!I9+MA!I19+'CS'!I19+'CH'!I19+BYS!I19+ATS!I10</f>
        <v>4</v>
      </c>
      <c r="J21" s="43">
        <f>PH!J18+MTS!J9+MA!J19+'CS'!J19+'CH'!J19+BYS!J19+ATS!J10</f>
        <v>0</v>
      </c>
      <c r="K21" s="44">
        <f>PH!K18+MTS!K9+MA!K19+'CS'!K19+'CH'!K19+BYS!K19+ATS!K10</f>
        <v>0</v>
      </c>
      <c r="L21" s="47">
        <f>PH!L18+MTS!L9+MA!L19+'CS'!L19+'CH'!L19+BYS!L19+ATS!L10</f>
        <v>10</v>
      </c>
      <c r="M21" s="47">
        <f>PH!M18+MTS!M9+MA!M19+'CS'!M19+'CH'!M19+BYS!M19+ATS!M10</f>
        <v>11</v>
      </c>
      <c r="N21" s="43">
        <f>PH!N18+MTS!N9+MA!N19+'CS'!N19+'CH'!N19+BYS!N19+ATS!N10</f>
        <v>21</v>
      </c>
      <c r="O21" s="47">
        <f>PH!O18+MTS!O9+MA!O19+'CS'!O19+'CH'!O19+BYS!O19+ATS!O10</f>
        <v>34</v>
      </c>
      <c r="P21" s="45">
        <f>PH!P18+MTS!P9+MA!P19+'CS'!P19+'CH'!P19+BYS!P19+ATS!P10</f>
        <v>55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1.25">
      <c r="A22" s="66" t="s">
        <v>51</v>
      </c>
      <c r="B22" s="43">
        <f>PH!B19+MTS!B10+MA!B20+'CS'!B20+'CH'!B20+BYS!B20+ATS!B11</f>
        <v>21</v>
      </c>
      <c r="C22" s="44">
        <f>PH!C19+MTS!C10+MA!C20+'CS'!C20+'CH'!C20+BYS!C20+ATS!C11</f>
        <v>11</v>
      </c>
      <c r="D22" s="47">
        <f>PH!D19+MTS!D10+MA!D20+'CS'!D20+'CH'!D20+BYS!D20+ATS!D11</f>
        <v>0</v>
      </c>
      <c r="E22" s="44">
        <f>PH!E19+MTS!E10+MA!E20+'CS'!E20+'CH'!E20+BYS!E20+ATS!E11</f>
        <v>1</v>
      </c>
      <c r="F22" s="47">
        <f>PH!F19+MTS!F10+MA!F20+'CS'!F20+'CH'!F20+BYS!F20+ATS!F11</f>
        <v>1</v>
      </c>
      <c r="G22" s="44">
        <f>PH!G19+MTS!G10+MA!G20+'CS'!G20+'CH'!G20+BYS!G20+ATS!G11</f>
        <v>0</v>
      </c>
      <c r="H22" s="47">
        <f>PH!H19+MTS!H10+MA!H20+'CS'!H20+'CH'!H20+BYS!H20+ATS!H11</f>
        <v>1</v>
      </c>
      <c r="I22" s="47">
        <f>PH!I19+MTS!I10+MA!I20+'CS'!I20+'CH'!I20+BYS!I20+ATS!I11</f>
        <v>3</v>
      </c>
      <c r="J22" s="43">
        <f>PH!J19+MTS!J10+MA!J20+'CS'!J20+'CH'!J20+BYS!J20+ATS!J11</f>
        <v>0</v>
      </c>
      <c r="K22" s="44">
        <f>PH!K19+MTS!K10+MA!K20+'CS'!K20+'CH'!K20+BYS!K20+ATS!K11</f>
        <v>0</v>
      </c>
      <c r="L22" s="47">
        <f>PH!L19+MTS!L10+MA!L20+'CS'!L20+'CH'!L20+BYS!L20+ATS!L11</f>
        <v>32</v>
      </c>
      <c r="M22" s="47">
        <f>PH!M19+MTS!M10+MA!M20+'CS'!M20+'CH'!M20+BYS!M20+ATS!M11</f>
        <v>7</v>
      </c>
      <c r="N22" s="43">
        <f>PH!N19+MTS!N10+MA!N20+'CS'!N20+'CH'!N20+BYS!N20+ATS!N11</f>
        <v>55</v>
      </c>
      <c r="O22" s="47">
        <f>PH!O19+MTS!O10+MA!O20+'CS'!O20+'CH'!O20+BYS!O20+ATS!O11</f>
        <v>22</v>
      </c>
      <c r="P22" s="45">
        <f>PH!P19+MTS!P10+MA!P20+'CS'!P20+'CH'!P20+BYS!P20+ATS!P11</f>
        <v>77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11.25"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1.25">
      <c r="A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1.25">
      <c r="A25" s="63"/>
      <c r="B25" s="33" t="s">
        <v>2</v>
      </c>
      <c r="C25" s="34"/>
      <c r="D25" s="33" t="s">
        <v>3</v>
      </c>
      <c r="E25" s="34"/>
      <c r="F25" s="33" t="s">
        <v>4</v>
      </c>
      <c r="G25" s="34"/>
      <c r="H25" s="33" t="s">
        <v>5</v>
      </c>
      <c r="I25" s="34"/>
      <c r="J25" s="33" t="s">
        <v>6</v>
      </c>
      <c r="K25" s="34"/>
      <c r="L25" s="33" t="s">
        <v>7</v>
      </c>
      <c r="M25" s="34"/>
      <c r="N25" s="33" t="s">
        <v>8</v>
      </c>
      <c r="O25" s="34"/>
      <c r="P25" s="29" t="s">
        <v>9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ht="11.25">
      <c r="A26" s="66" t="s">
        <v>13</v>
      </c>
      <c r="B26" s="30" t="s">
        <v>10</v>
      </c>
      <c r="C26" s="31" t="s">
        <v>11</v>
      </c>
      <c r="D26" s="30" t="s">
        <v>10</v>
      </c>
      <c r="E26" s="31" t="s">
        <v>11</v>
      </c>
      <c r="F26" s="30" t="s">
        <v>10</v>
      </c>
      <c r="G26" s="31" t="s">
        <v>11</v>
      </c>
      <c r="H26" s="30" t="s">
        <v>10</v>
      </c>
      <c r="I26" s="31" t="s">
        <v>11</v>
      </c>
      <c r="J26" s="30" t="s">
        <v>10</v>
      </c>
      <c r="K26" s="31" t="s">
        <v>11</v>
      </c>
      <c r="L26" s="30" t="s">
        <v>10</v>
      </c>
      <c r="M26" s="31" t="s">
        <v>11</v>
      </c>
      <c r="N26" s="30" t="s">
        <v>10</v>
      </c>
      <c r="O26" s="31" t="s">
        <v>11</v>
      </c>
      <c r="P26" s="32" t="s">
        <v>8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11.25">
      <c r="A27" s="67"/>
      <c r="B27" s="4"/>
      <c r="C27" s="5"/>
      <c r="D27" s="4"/>
      <c r="E27" s="2"/>
      <c r="F27" s="4"/>
      <c r="G27" s="5"/>
      <c r="H27" s="4"/>
      <c r="I27" s="5"/>
      <c r="J27" s="4"/>
      <c r="K27" s="5"/>
      <c r="L27" s="4"/>
      <c r="M27" s="5"/>
      <c r="N27" s="4"/>
      <c r="O27" s="5"/>
      <c r="P27" s="10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ht="11.25">
      <c r="A28" s="66" t="s">
        <v>12</v>
      </c>
      <c r="B28" s="43">
        <f>PH!B25+MA!B26+MTS!B16+'CS'!B26+ATS!B17</f>
        <v>7</v>
      </c>
      <c r="C28" s="47">
        <f>PH!C25+MA!C26+MTS!C16+'CS'!C26+ATS!C17</f>
        <v>1</v>
      </c>
      <c r="D28" s="43">
        <f>PH!D25+MA!D26+MTS!D16+'CS'!D26+ATS!D17</f>
        <v>0</v>
      </c>
      <c r="E28" s="47">
        <f>PH!E25+MA!E26+MTS!E16+'CS'!E26+ATS!E17</f>
        <v>0</v>
      </c>
      <c r="F28" s="43">
        <f>PH!F25+MA!F26+MTS!F16+'CS'!F26+ATS!F17</f>
        <v>0</v>
      </c>
      <c r="G28" s="47">
        <f>PH!G25+MA!G26+MTS!G16+'CS'!G26+ATS!G17</f>
        <v>0</v>
      </c>
      <c r="H28" s="43">
        <f>PH!H25+MA!H26+MTS!H16+'CS'!H26+ATS!H17</f>
        <v>0</v>
      </c>
      <c r="I28" s="47">
        <f>PH!I25+MA!I26+MTS!I16+'CS'!I26+ATS!I17</f>
        <v>0</v>
      </c>
      <c r="J28" s="43">
        <f>PH!J25+MA!J26+MTS!J16+'CS'!J26+ATS!J17</f>
        <v>0</v>
      </c>
      <c r="K28" s="47">
        <f>PH!K25+MA!K26+MTS!K16+'CS'!K26+ATS!K17</f>
        <v>0</v>
      </c>
      <c r="L28" s="43">
        <f>PH!L25+MA!L26+MTS!L16+'CS'!L26+ATS!L17</f>
        <v>3</v>
      </c>
      <c r="M28" s="47">
        <f>PH!M25+MA!M26+MTS!M16+'CS'!M26+ATS!M17</f>
        <v>1</v>
      </c>
      <c r="N28" s="43">
        <f>PH!N25+MA!N26+MTS!N16+'CS'!N26+ATS!N17</f>
        <v>10</v>
      </c>
      <c r="O28" s="47">
        <f>PH!O25+MA!O26+MTS!O16+'CS'!O26+ATS!O17</f>
        <v>2</v>
      </c>
      <c r="P28" s="45">
        <f>PH!P25+MA!P26+MTS!P16+'CS'!P26+ATS!P17</f>
        <v>12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ht="11.25">
      <c r="A29" s="66" t="s">
        <v>46</v>
      </c>
      <c r="B29" s="43">
        <f>PH!B26+MA!B27+MTS!B17+'CS'!B27+ATS!B18</f>
        <v>7</v>
      </c>
      <c r="C29" s="47">
        <f>PH!C26+MA!C27+MTS!C17+'CS'!C27+ATS!C18</f>
        <v>2</v>
      </c>
      <c r="D29" s="43">
        <f>PH!D26+MA!D27+MTS!D17+'CS'!D27+ATS!D18</f>
        <v>0</v>
      </c>
      <c r="E29" s="47">
        <f>PH!E26+MA!E27+MTS!E17+'CS'!E27+ATS!E18</f>
        <v>0</v>
      </c>
      <c r="F29" s="43">
        <f>PH!F26+MA!F27+MTS!F17+'CS'!F27+ATS!F18</f>
        <v>0</v>
      </c>
      <c r="G29" s="47">
        <f>PH!G26+MA!G27+MTS!G17+'CS'!G27+ATS!G18</f>
        <v>0</v>
      </c>
      <c r="H29" s="43">
        <f>PH!H26+MA!H27+MTS!H17+'CS'!H27+ATS!H18</f>
        <v>0</v>
      </c>
      <c r="I29" s="47">
        <f>PH!I26+MA!I27+MTS!I17+'CS'!I27+ATS!I18</f>
        <v>0</v>
      </c>
      <c r="J29" s="43">
        <f>PH!J26+MA!J27+MTS!J17+'CS'!J27+ATS!J18</f>
        <v>0</v>
      </c>
      <c r="K29" s="47">
        <f>PH!K26+MA!K27+MTS!K17+'CS'!K27+ATS!K18</f>
        <v>0</v>
      </c>
      <c r="L29" s="43">
        <f>PH!L26+MA!L27+MTS!L17+'CS'!L27+ATS!L18</f>
        <v>6</v>
      </c>
      <c r="M29" s="47">
        <f>PH!M26+MA!M27+MTS!M17+'CS'!M27+ATS!M18</f>
        <v>1</v>
      </c>
      <c r="N29" s="43">
        <f>PH!N26+MA!N27+MTS!N17+'CS'!N27+ATS!N18</f>
        <v>13</v>
      </c>
      <c r="O29" s="47">
        <f>PH!O26+MA!O27+MTS!O17+'CS'!O27+ATS!O18</f>
        <v>3</v>
      </c>
      <c r="P29" s="45">
        <f>PH!P26+MA!P27+MTS!P17+'CS'!P27+ATS!P18</f>
        <v>16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ht="11.25">
      <c r="A30" s="66" t="s">
        <v>47</v>
      </c>
      <c r="B30" s="43">
        <f>PH!B27+MA!B28+MTS!B18+'CS'!B28+ATS!B19</f>
        <v>8</v>
      </c>
      <c r="C30" s="47">
        <f>PH!C27+MA!C28+MTS!C18+'CS'!C28+ATS!C19</f>
        <v>5</v>
      </c>
      <c r="D30" s="43">
        <f>PH!D27+MA!D28+MTS!D18+'CS'!D28+ATS!D19</f>
        <v>0</v>
      </c>
      <c r="E30" s="47">
        <f>PH!E27+MA!E28+MTS!E18+'CS'!E28+ATS!E19</f>
        <v>0</v>
      </c>
      <c r="F30" s="43">
        <f>PH!F27+MA!F28+MTS!F18+'CS'!F28+ATS!F19</f>
        <v>0</v>
      </c>
      <c r="G30" s="47">
        <f>PH!G27+MA!G28+MTS!G18+'CS'!G28+ATS!G19</f>
        <v>0</v>
      </c>
      <c r="H30" s="43">
        <f>PH!H27+MA!H28+MTS!H18+'CS'!H28+ATS!H19</f>
        <v>0</v>
      </c>
      <c r="I30" s="47">
        <f>PH!I27+MA!I28+MTS!I18+'CS'!I28+ATS!I19</f>
        <v>0</v>
      </c>
      <c r="J30" s="43">
        <f>PH!J27+MA!J28+MTS!J18+'CS'!J28+ATS!J19</f>
        <v>0</v>
      </c>
      <c r="K30" s="47">
        <f>PH!K27+MA!K28+MTS!K18+'CS'!K28+ATS!K19</f>
        <v>0</v>
      </c>
      <c r="L30" s="43">
        <f>PH!L27+MA!L28+MTS!L18+'CS'!L28+ATS!L19</f>
        <v>1</v>
      </c>
      <c r="M30" s="47">
        <f>PH!M27+MA!M28+MTS!M18+'CS'!M28+ATS!M19</f>
        <v>0</v>
      </c>
      <c r="N30" s="43">
        <f>PH!N27+MA!N28+MTS!N18+'CS'!N28+ATS!N19</f>
        <v>9</v>
      </c>
      <c r="O30" s="47">
        <f>PH!O27+MA!O28+MTS!O18+'CS'!O28+ATS!O19</f>
        <v>5</v>
      </c>
      <c r="P30" s="45">
        <f>PH!P27+MA!P28+MTS!P18+'CS'!P28+ATS!P19</f>
        <v>14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ht="11.25">
      <c r="A31" s="66" t="s">
        <v>48</v>
      </c>
      <c r="B31" s="43">
        <f>PH!B28+MA!B29+MTS!B19+'CS'!B29+ATS!B20</f>
        <v>8</v>
      </c>
      <c r="C31" s="44">
        <f>PH!C28+MA!C29+MTS!C19+'CS'!C29+ATS!C20</f>
        <v>1</v>
      </c>
      <c r="D31" s="47">
        <f>PH!D28+MA!D29+MTS!D19+'CS'!D29+ATS!D20</f>
        <v>0</v>
      </c>
      <c r="E31" s="44">
        <f>PH!E28+MA!E29+MTS!E19+'CS'!E29+ATS!E20</f>
        <v>0</v>
      </c>
      <c r="F31" s="47">
        <f>PH!F28+MA!F29+MTS!F19+'CS'!F29+ATS!F20</f>
        <v>0</v>
      </c>
      <c r="G31" s="44">
        <f>PH!G28+MA!G29+MTS!G19+'CS'!G29+ATS!G20</f>
        <v>0</v>
      </c>
      <c r="H31" s="47">
        <f>PH!H28+MA!H29+MTS!H19+'CS'!H29+ATS!H20</f>
        <v>0</v>
      </c>
      <c r="I31" s="44">
        <f>PH!I28+MA!I29+MTS!I19+'CS'!I29+ATS!I20</f>
        <v>0</v>
      </c>
      <c r="J31" s="47">
        <f>PH!J28+MA!J29+MTS!J19+'CS'!J29+ATS!J20</f>
        <v>0</v>
      </c>
      <c r="K31" s="44">
        <f>PH!K28+MA!K29+MTS!K19+'CS'!K29+ATS!K20</f>
        <v>0</v>
      </c>
      <c r="L31" s="47">
        <f>PH!L28+MA!L29+MTS!L19+'CS'!L29+ATS!L20</f>
        <v>4</v>
      </c>
      <c r="M31" s="47">
        <f>PH!M28+MA!M29+MTS!M19+'CS'!M29+ATS!M20</f>
        <v>0</v>
      </c>
      <c r="N31" s="43">
        <f>PH!N28+MA!N29+MTS!N19+'CS'!N29+ATS!N20</f>
        <v>12</v>
      </c>
      <c r="O31" s="47">
        <f>PH!O28+MA!O29+MTS!O19+'CS'!O29+ATS!O20</f>
        <v>1</v>
      </c>
      <c r="P31" s="45">
        <f>PH!P28+MA!P29+MTS!P19+'CS'!P29+ATS!P20</f>
        <v>13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ht="11.25">
      <c r="A32" s="66" t="s">
        <v>51</v>
      </c>
      <c r="B32" s="43">
        <f>PH!B29+MA!B30+MTS!B20+'CS'!B30+ATS!B21</f>
        <v>4</v>
      </c>
      <c r="C32" s="44">
        <f>PH!C29+MA!C30+MTS!C20+'CS'!C30+ATS!C21</f>
        <v>1</v>
      </c>
      <c r="D32" s="47">
        <f>PH!D29+MA!D30+MTS!D20+'CS'!D30+ATS!D21</f>
        <v>0</v>
      </c>
      <c r="E32" s="44">
        <f>PH!E29+MA!E30+MTS!E20+'CS'!E30+ATS!E21</f>
        <v>0</v>
      </c>
      <c r="F32" s="47">
        <f>PH!F29+MA!F30+MTS!F20+'CS'!F30+ATS!F21</f>
        <v>0</v>
      </c>
      <c r="G32" s="44">
        <f>PH!G29+MA!G30+MTS!G20+'CS'!G30+ATS!G21</f>
        <v>0</v>
      </c>
      <c r="H32" s="47">
        <f>PH!H29+MA!H30+MTS!H20+'CS'!H30+ATS!H21</f>
        <v>1</v>
      </c>
      <c r="I32" s="44">
        <f>PH!I29+MA!I30+MTS!I20+'CS'!I30+ATS!I21</f>
        <v>0</v>
      </c>
      <c r="J32" s="47">
        <f>PH!J29+MA!J30+MTS!J20+'CS'!J30+ATS!J21</f>
        <v>0</v>
      </c>
      <c r="K32" s="44">
        <f>PH!K29+MA!K30+MTS!K20+'CS'!K30+ATS!K21</f>
        <v>0</v>
      </c>
      <c r="L32" s="47">
        <f>PH!L29+MA!L30+MTS!L20+'CS'!L30+ATS!L21</f>
        <v>4</v>
      </c>
      <c r="M32" s="47">
        <f>PH!M29+MA!M30+MTS!M20+'CS'!M30+ATS!M21</f>
        <v>1</v>
      </c>
      <c r="N32" s="43">
        <f>PH!N29+MA!N30+MTS!N20+'CS'!N30+ATS!N21</f>
        <v>9</v>
      </c>
      <c r="O32" s="47">
        <f>PH!O29+MA!O30+MTS!O20+'CS'!O30+ATS!O21</f>
        <v>2</v>
      </c>
      <c r="P32" s="45">
        <f>PH!P29+MA!P30+MTS!P20+'CS'!P30+ATS!P21</f>
        <v>11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2:30" ht="11.25"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ht="11.25">
      <c r="A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ht="11.25">
      <c r="A35" s="68" t="s">
        <v>22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11.25">
      <c r="A36" s="68" t="s">
        <v>15</v>
      </c>
      <c r="B36" s="33" t="s">
        <v>2</v>
      </c>
      <c r="C36" s="34"/>
      <c r="D36" s="33" t="s">
        <v>3</v>
      </c>
      <c r="E36" s="34"/>
      <c r="F36" s="33" t="s">
        <v>4</v>
      </c>
      <c r="G36" s="34"/>
      <c r="H36" s="33" t="s">
        <v>5</v>
      </c>
      <c r="I36" s="34"/>
      <c r="J36" s="33" t="s">
        <v>6</v>
      </c>
      <c r="K36" s="34"/>
      <c r="L36" s="33" t="s">
        <v>7</v>
      </c>
      <c r="M36" s="34"/>
      <c r="N36" s="33" t="s">
        <v>8</v>
      </c>
      <c r="O36" s="34"/>
      <c r="P36" s="29" t="s">
        <v>9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11.25">
      <c r="A37" s="68" t="s">
        <v>16</v>
      </c>
      <c r="B37" s="30" t="s">
        <v>10</v>
      </c>
      <c r="C37" s="31" t="s">
        <v>11</v>
      </c>
      <c r="D37" s="30" t="s">
        <v>10</v>
      </c>
      <c r="E37" s="31" t="s">
        <v>11</v>
      </c>
      <c r="F37" s="30" t="s">
        <v>10</v>
      </c>
      <c r="G37" s="31" t="s">
        <v>11</v>
      </c>
      <c r="H37" s="30" t="s">
        <v>10</v>
      </c>
      <c r="I37" s="31" t="s">
        <v>11</v>
      </c>
      <c r="J37" s="30" t="s">
        <v>10</v>
      </c>
      <c r="K37" s="31" t="s">
        <v>11</v>
      </c>
      <c r="L37" s="30" t="s">
        <v>10</v>
      </c>
      <c r="M37" s="31" t="s">
        <v>11</v>
      </c>
      <c r="N37" s="30" t="s">
        <v>10</v>
      </c>
      <c r="O37" s="31" t="s">
        <v>11</v>
      </c>
      <c r="P37" s="32" t="s">
        <v>8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11.25">
      <c r="A38" s="68"/>
      <c r="B38" s="20"/>
      <c r="C38" s="21"/>
      <c r="D38" s="20"/>
      <c r="E38" s="21"/>
      <c r="F38" s="20"/>
      <c r="G38" s="21"/>
      <c r="H38" s="20"/>
      <c r="I38" s="21"/>
      <c r="J38" s="14"/>
      <c r="K38" s="15"/>
      <c r="L38" s="20"/>
      <c r="M38" s="21"/>
      <c r="N38" s="20"/>
      <c r="O38" s="21"/>
      <c r="P38" s="6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11.25">
      <c r="A39" s="68" t="s">
        <v>12</v>
      </c>
      <c r="B39" s="43">
        <f>'PEN&amp;UND'!B7+PH!B36+OPT!B17+MA!B37+EEM!B17+'CS'!B37+'CH'!B27+BYS!B27</f>
        <v>379</v>
      </c>
      <c r="C39" s="47">
        <f>'PEN&amp;UND'!C7+PH!C36+OPT!C17+MA!C37+EEM!C17+'CS'!C37+'CH'!C27+BYS!C27</f>
        <v>251</v>
      </c>
      <c r="D39" s="43">
        <f>'PEN&amp;UND'!D7+PH!D36+OPT!D17+MA!D37+EEM!D17+'CS'!D37+'CH'!D27+BYS!D27</f>
        <v>34</v>
      </c>
      <c r="E39" s="47">
        <f>'PEN&amp;UND'!E7+PH!E36+OPT!E17+MA!E37+EEM!E17+'CS'!E37+'CH'!E27+BYS!E27</f>
        <v>65</v>
      </c>
      <c r="F39" s="43">
        <f>'PEN&amp;UND'!F7+PH!F36+OPT!F17+MA!F37+EEM!F17+'CS'!F37+'CH'!F27+BYS!F27</f>
        <v>5</v>
      </c>
      <c r="G39" s="47">
        <f>'PEN&amp;UND'!G7+PH!G36+OPT!G17+MA!G37+EEM!G17+'CS'!G37+'CH'!G27+BYS!G27</f>
        <v>12</v>
      </c>
      <c r="H39" s="43">
        <f>'PEN&amp;UND'!H7+PH!H36+OPT!H17+MA!H37+EEM!H17+'CS'!H37+'CH'!H27+BYS!H27</f>
        <v>10</v>
      </c>
      <c r="I39" s="47">
        <f>'PEN&amp;UND'!I7+PH!I36+OPT!I17+MA!I37+EEM!I17+'CS'!I37+'CH'!I27+BYS!I27</f>
        <v>21</v>
      </c>
      <c r="J39" s="43">
        <f>'PEN&amp;UND'!J7+PH!J36+OPT!J17+MA!J37+EEM!J17+'CS'!J37+'CH'!J27+BYS!J27</f>
        <v>11</v>
      </c>
      <c r="K39" s="47">
        <f>'PEN&amp;UND'!K7+PH!K36+OPT!K17+MA!K37+EEM!K17+'CS'!K37+'CH'!K27+BYS!K27</f>
        <v>7</v>
      </c>
      <c r="L39" s="43">
        <f>'PEN&amp;UND'!L7+PH!L36+OPT!L17+MA!L37+EEM!L17+'CS'!L37+'CH'!L27+BYS!L27</f>
        <v>20</v>
      </c>
      <c r="M39" s="47">
        <f>'PEN&amp;UND'!M7+PH!M36+OPT!M17+MA!M37+EEM!M17+'CS'!M37+'CH'!M27+BYS!M27</f>
        <v>9</v>
      </c>
      <c r="N39" s="43">
        <f>'PEN&amp;UND'!N7+PH!N36+OPT!N17+MA!N37+EEM!N17+'CS'!N37+'CH'!N27+BYS!N27</f>
        <v>459</v>
      </c>
      <c r="O39" s="47">
        <f>'PEN&amp;UND'!O7+PH!O36+OPT!O17+MA!O37+EEM!O17+'CS'!O37+'CH'!O27+BYS!O27</f>
        <v>365</v>
      </c>
      <c r="P39" s="45">
        <f>'PEN&amp;UND'!P7+PH!P36+OPT!P17+MA!P37+EEM!P17+'CS'!P37+'CH'!P27+BYS!P27</f>
        <v>824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2" customFormat="1" ht="11.25">
      <c r="A40" s="69" t="s">
        <v>46</v>
      </c>
      <c r="B40" s="43">
        <f>'PEN&amp;UND'!B8+PH!B37+OPT!B18+MA!B38+EEM!B18+'CS'!B38+'CH'!B28+BYS!B28</f>
        <v>352</v>
      </c>
      <c r="C40" s="47">
        <f>'PEN&amp;UND'!C8+PH!C37+OPT!C18+MA!C38+EEM!C18+'CS'!C38+'CH'!C28+BYS!C28</f>
        <v>245</v>
      </c>
      <c r="D40" s="43">
        <f>'PEN&amp;UND'!D8+PH!D37+OPT!D18+MA!D38+EEM!D18+'CS'!D38+'CH'!D28+BYS!D28</f>
        <v>32</v>
      </c>
      <c r="E40" s="47">
        <f>'PEN&amp;UND'!E8+PH!E37+OPT!E18+MA!E38+EEM!E18+'CS'!E38+'CH'!E28+BYS!E28</f>
        <v>71</v>
      </c>
      <c r="F40" s="43">
        <f>'PEN&amp;UND'!F8+PH!F37+OPT!F18+MA!F38+EEM!F18+'CS'!F38+'CH'!F28+BYS!F28</f>
        <v>10</v>
      </c>
      <c r="G40" s="47">
        <f>'PEN&amp;UND'!G8+PH!G37+OPT!G18+MA!G38+EEM!G18+'CS'!G38+'CH'!G28+BYS!G28</f>
        <v>9</v>
      </c>
      <c r="H40" s="43">
        <f>'PEN&amp;UND'!H8+PH!H37+OPT!H18+MA!H38+EEM!H18+'CS'!H38+'CH'!H28+BYS!H28</f>
        <v>16</v>
      </c>
      <c r="I40" s="47">
        <f>'PEN&amp;UND'!I8+PH!I37+OPT!I18+MA!I38+EEM!I18+'CS'!I38+'CH'!I28+BYS!I28</f>
        <v>19</v>
      </c>
      <c r="J40" s="43">
        <f>'PEN&amp;UND'!J8+PH!J37+OPT!J18+MA!J38+EEM!J18+'CS'!J38+'CH'!J28+BYS!J28</f>
        <v>12</v>
      </c>
      <c r="K40" s="47">
        <f>'PEN&amp;UND'!K8+PH!K37+OPT!K18+MA!K38+EEM!K18+'CS'!K38+'CH'!K28+BYS!K28</f>
        <v>5</v>
      </c>
      <c r="L40" s="43">
        <f>'PEN&amp;UND'!L8+PH!L37+OPT!L18+MA!L38+EEM!L18+'CS'!L38+'CH'!L28+BYS!L28</f>
        <v>24</v>
      </c>
      <c r="M40" s="47">
        <f>'PEN&amp;UND'!M8+PH!M37+OPT!M18+MA!M38+EEM!M18+'CS'!M38+'CH'!M28+BYS!M28</f>
        <v>9</v>
      </c>
      <c r="N40" s="43">
        <f>'PEN&amp;UND'!N8+PH!N37+OPT!N18+MA!N38+EEM!N18+'CS'!N38+'CH'!N28+BYS!N28</f>
        <v>446</v>
      </c>
      <c r="O40" s="47">
        <f>'PEN&amp;UND'!O8+PH!O37+OPT!O18+MA!O38+EEM!O18+'CS'!O38+'CH'!O28+BYS!O28</f>
        <v>358</v>
      </c>
      <c r="P40" s="45">
        <f>'PEN&amp;UND'!P8+PH!P37+OPT!P18+MA!P38+EEM!P18+'CS'!P38+'CH'!P28+BYS!P28</f>
        <v>804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2" customFormat="1" ht="11.25">
      <c r="A41" s="69" t="s">
        <v>47</v>
      </c>
      <c r="B41" s="43">
        <f>'PEN&amp;UND'!B9+PH!B38+OPT!B19+MA!B39+EEM!B19+'CS'!B39+'CH'!B29+BYS!B29</f>
        <v>362</v>
      </c>
      <c r="C41" s="47">
        <f>'PEN&amp;UND'!C9+PH!C38+OPT!C19+MA!C39+EEM!C19+'CS'!C39+'CH'!C29+BYS!C29</f>
        <v>240</v>
      </c>
      <c r="D41" s="43">
        <f>'PEN&amp;UND'!D9+PH!D38+OPT!D19+MA!D39+EEM!D19+'CS'!D39+'CH'!D29+BYS!D29</f>
        <v>41</v>
      </c>
      <c r="E41" s="47">
        <f>'PEN&amp;UND'!E9+PH!E38+OPT!E19+MA!E39+EEM!E19+'CS'!E39+'CH'!E29+BYS!E29</f>
        <v>73</v>
      </c>
      <c r="F41" s="43">
        <f>'PEN&amp;UND'!F9+PH!F38+OPT!F19+MA!F39+EEM!F19+'CS'!F39+'CH'!F29+BYS!F29</f>
        <v>7</v>
      </c>
      <c r="G41" s="47">
        <f>'PEN&amp;UND'!G9+PH!G38+OPT!G19+MA!G39+EEM!G19+'CS'!G39+'CH'!G29+BYS!G29</f>
        <v>5</v>
      </c>
      <c r="H41" s="43">
        <f>'PEN&amp;UND'!H9+PH!H38+OPT!H19+MA!H39+EEM!H19+'CS'!H39+'CH'!H29+BYS!H29</f>
        <v>17</v>
      </c>
      <c r="I41" s="47">
        <f>'PEN&amp;UND'!I9+PH!I38+OPT!I19+MA!I39+EEM!I19+'CS'!I39+'CH'!I29+BYS!I29</f>
        <v>13</v>
      </c>
      <c r="J41" s="43">
        <f>'PEN&amp;UND'!J9+PH!J38+OPT!J19+MA!J39+EEM!J19+'CS'!J39+'CH'!J29+BYS!J29</f>
        <v>11</v>
      </c>
      <c r="K41" s="47">
        <f>'PEN&amp;UND'!K9+PH!K38+OPT!K19+MA!K39+EEM!K19+'CS'!K39+'CH'!K29+BYS!K29</f>
        <v>8</v>
      </c>
      <c r="L41" s="43">
        <f>'PEN&amp;UND'!L9+PH!L38+OPT!L19+MA!L39+EEM!L19+'CS'!L39+'CH'!L29+BYS!L29</f>
        <v>26</v>
      </c>
      <c r="M41" s="47">
        <f>'PEN&amp;UND'!M9+PH!M38+OPT!M19+MA!M39+EEM!M19+'CS'!M39+'CH'!M29+BYS!M29</f>
        <v>14</v>
      </c>
      <c r="N41" s="43">
        <f>'PEN&amp;UND'!N9+PH!N38+OPT!N19+MA!N39+EEM!N19+'CS'!N39+'CH'!N29+BYS!N29</f>
        <v>464</v>
      </c>
      <c r="O41" s="47">
        <f>'PEN&amp;UND'!O9+PH!O38+OPT!O19+MA!O39+EEM!O19+'CS'!O39+'CH'!O29+BYS!O29</f>
        <v>353</v>
      </c>
      <c r="P41" s="45">
        <f>'PEN&amp;UND'!P9+PH!P38+OPT!P19+MA!P39+EEM!P19+'CS'!P39+'CH'!P29+BYS!P29</f>
        <v>817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2" customFormat="1" ht="11.25">
      <c r="A42" s="69" t="s">
        <v>48</v>
      </c>
      <c r="B42" s="43">
        <f>'PEN&amp;UND'!B10+PH!B39+OPT!B20+MA!B40+EEM!B20+'CS'!B40+'CH'!B30+BYS!B30</f>
        <v>325</v>
      </c>
      <c r="C42" s="47">
        <f>'PEN&amp;UND'!C10+PH!C39+OPT!C20+MA!C40+EEM!C20+'CS'!C40+'CH'!C30+BYS!C30</f>
        <v>249</v>
      </c>
      <c r="D42" s="43">
        <f>'PEN&amp;UND'!D10+PH!D39+OPT!D20+MA!D40+EEM!D20+'CS'!D40+'CH'!D30+BYS!D30</f>
        <v>38</v>
      </c>
      <c r="E42" s="47">
        <f>'PEN&amp;UND'!E10+PH!E39+OPT!E20+MA!E40+EEM!E20+'CS'!E40+'CH'!E30+BYS!E30</f>
        <v>68</v>
      </c>
      <c r="F42" s="43">
        <f>'PEN&amp;UND'!F10+PH!F39+OPT!F20+MA!F40+EEM!F20+'CS'!F40+'CH'!F30+BYS!F30</f>
        <v>7</v>
      </c>
      <c r="G42" s="47">
        <f>'PEN&amp;UND'!G10+PH!G39+OPT!G20+MA!G40+EEM!G20+'CS'!G40+'CH'!G30+BYS!G30</f>
        <v>6</v>
      </c>
      <c r="H42" s="43">
        <f>'PEN&amp;UND'!H10+PH!H39+OPT!H20+MA!H40+EEM!H20+'CS'!H40+'CH'!H30+BYS!H30</f>
        <v>22</v>
      </c>
      <c r="I42" s="47">
        <f>'PEN&amp;UND'!I10+PH!I39+OPT!I20+MA!I40+EEM!I20+'CS'!I40+'CH'!I30+BYS!I30</f>
        <v>14</v>
      </c>
      <c r="J42" s="43">
        <f>'PEN&amp;UND'!J10+PH!J39+OPT!J20+MA!J40+EEM!J20+'CS'!J40+'CH'!J30+BYS!J30</f>
        <v>15</v>
      </c>
      <c r="K42" s="47">
        <f>'PEN&amp;UND'!K10+PH!K39+OPT!K20+MA!K40+EEM!K20+'CS'!K40+'CH'!K30+BYS!K30</f>
        <v>4</v>
      </c>
      <c r="L42" s="43">
        <f>'PEN&amp;UND'!L10+PH!L39+OPT!L20+MA!L40+EEM!L20+'CS'!L40+'CH'!L30+BYS!L30</f>
        <v>19</v>
      </c>
      <c r="M42" s="47">
        <f>'PEN&amp;UND'!M10+PH!M39+OPT!M20+MA!M40+EEM!M20+'CS'!M40+'CH'!M30+BYS!M30</f>
        <v>11</v>
      </c>
      <c r="N42" s="43">
        <f>'PEN&amp;UND'!N10+PH!N39+OPT!N20+MA!N40+EEM!N20+'CS'!N40+'CH'!N30+BYS!N30</f>
        <v>426</v>
      </c>
      <c r="O42" s="47">
        <f>'PEN&amp;UND'!O10+PH!O39+OPT!O20+MA!O40+EEM!O20+'CS'!O40+'CH'!O30+BYS!O30</f>
        <v>352</v>
      </c>
      <c r="P42" s="45">
        <f>'PEN&amp;UND'!P10+PH!P39+OPT!P20+MA!P40+EEM!P20+'CS'!P40+'CH'!P30+BYS!P30</f>
        <v>778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2" customFormat="1" ht="11.25">
      <c r="A43" s="69" t="s">
        <v>51</v>
      </c>
      <c r="B43" s="43">
        <f>'PEN&amp;UND'!B11+PH!B40+OPT!B21+MA!B41+EEM!B22+'CS'!B41+'CH'!B31+BYS!B31</f>
        <v>336</v>
      </c>
      <c r="C43" s="47">
        <f>'PEN&amp;UND'!C11+PH!C40+OPT!C21+MA!C41+EEM!C22+'CS'!C41+'CH'!C31+BYS!C31</f>
        <v>253</v>
      </c>
      <c r="D43" s="43">
        <f>'PEN&amp;UND'!D11+PH!D40+OPT!D21+MA!D41+EEM!D22+'CS'!D41+'CH'!D31+BYS!D31</f>
        <v>33</v>
      </c>
      <c r="E43" s="47">
        <f>'PEN&amp;UND'!E11+PH!E40+OPT!E21+MA!E41+EEM!E22+'CS'!E41+'CH'!E31+BYS!E31</f>
        <v>79</v>
      </c>
      <c r="F43" s="43">
        <f>'PEN&amp;UND'!F11+PH!F40+OPT!F21+MA!F41+EEM!F22+'CS'!F41+'CH'!F31+BYS!F31</f>
        <v>9</v>
      </c>
      <c r="G43" s="47">
        <f>'PEN&amp;UND'!G11+PH!G40+OPT!G21+MA!G41+EEM!G22+'CS'!G41+'CH'!G31+BYS!G31</f>
        <v>7</v>
      </c>
      <c r="H43" s="43">
        <f>'PEN&amp;UND'!H11+PH!H40+OPT!H21+MA!H41+EEM!H22+'CS'!H41+'CH'!H31+BYS!H31</f>
        <v>14</v>
      </c>
      <c r="I43" s="47">
        <f>'PEN&amp;UND'!I11+PH!I40+OPT!I21+MA!I41+EEM!I22+'CS'!I41+'CH'!I31+BYS!I31</f>
        <v>19</v>
      </c>
      <c r="J43" s="43">
        <f>'PEN&amp;UND'!J11+PH!J40+OPT!J21+MA!J41+EEM!J22+'CS'!J41+'CH'!J31+BYS!J31</f>
        <v>14</v>
      </c>
      <c r="K43" s="47">
        <f>'PEN&amp;UND'!K11+PH!K40+OPT!K21+MA!K41+EEM!K22+'CS'!K41+'CH'!K31+BYS!K31</f>
        <v>10</v>
      </c>
      <c r="L43" s="43">
        <f>'PEN&amp;UND'!L11+PH!L40+OPT!L21+MA!L41+EEM!L22+'CS'!L41+'CH'!L31+BYS!L31</f>
        <v>21</v>
      </c>
      <c r="M43" s="47">
        <f>'PEN&amp;UND'!M11+PH!M40+OPT!M21+MA!M41+EEM!M22+'CS'!M41+'CH'!M31+BYS!M31</f>
        <v>17</v>
      </c>
      <c r="N43" s="43">
        <f>'PEN&amp;UND'!N11+PH!N40+OPT!N21+MA!N41+EEM!N22+'CS'!N41+'CH'!N31+BYS!N31</f>
        <v>427</v>
      </c>
      <c r="O43" s="47">
        <f>'PEN&amp;UND'!O11+PH!O40+OPT!O21+MA!O41+EEM!O22+'CS'!O41+'CH'!O31+BYS!O31</f>
        <v>385</v>
      </c>
      <c r="P43" s="45">
        <f>'PEN&amp;UND'!P11+PH!P40+OPT!P21+MA!P41+EEM!P22+'CS'!P41+'CH'!P31+BYS!P31</f>
        <v>812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ht="11.25">
      <c r="A44" s="7"/>
      <c r="B44" s="11"/>
      <c r="C44" s="19"/>
      <c r="D44" s="11"/>
      <c r="E44" s="19"/>
      <c r="F44" s="11"/>
      <c r="G44" s="19"/>
      <c r="H44" s="11"/>
      <c r="I44" s="19"/>
      <c r="J44" s="11"/>
      <c r="K44" s="19"/>
      <c r="L44" s="11"/>
      <c r="M44" s="19"/>
      <c r="N44" s="11"/>
      <c r="O44" s="19"/>
      <c r="P44" s="1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7:30" ht="11.25"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1.25">
      <c r="A46" s="68" t="s">
        <v>14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ht="11.25">
      <c r="A47" s="68" t="s">
        <v>15</v>
      </c>
      <c r="B47" s="33" t="s">
        <v>2</v>
      </c>
      <c r="C47" s="34"/>
      <c r="D47" s="33" t="s">
        <v>3</v>
      </c>
      <c r="E47" s="34"/>
      <c r="F47" s="33" t="s">
        <v>4</v>
      </c>
      <c r="G47" s="34"/>
      <c r="H47" s="33" t="s">
        <v>5</v>
      </c>
      <c r="I47" s="34"/>
      <c r="J47" s="33" t="s">
        <v>6</v>
      </c>
      <c r="K47" s="34"/>
      <c r="L47" s="33" t="s">
        <v>7</v>
      </c>
      <c r="M47" s="34"/>
      <c r="N47" s="33" t="s">
        <v>8</v>
      </c>
      <c r="O47" s="34"/>
      <c r="P47" s="29" t="s">
        <v>9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ht="11.25">
      <c r="A48" s="68" t="s">
        <v>16</v>
      </c>
      <c r="B48" s="30" t="s">
        <v>10</v>
      </c>
      <c r="C48" s="31" t="s">
        <v>11</v>
      </c>
      <c r="D48" s="30" t="s">
        <v>10</v>
      </c>
      <c r="E48" s="31" t="s">
        <v>11</v>
      </c>
      <c r="F48" s="30" t="s">
        <v>10</v>
      </c>
      <c r="G48" s="31" t="s">
        <v>11</v>
      </c>
      <c r="H48" s="30" t="s">
        <v>10</v>
      </c>
      <c r="I48" s="31" t="s">
        <v>11</v>
      </c>
      <c r="J48" s="30" t="s">
        <v>10</v>
      </c>
      <c r="K48" s="31" t="s">
        <v>11</v>
      </c>
      <c r="L48" s="30" t="s">
        <v>10</v>
      </c>
      <c r="M48" s="31" t="s">
        <v>11</v>
      </c>
      <c r="N48" s="30" t="s">
        <v>10</v>
      </c>
      <c r="O48" s="31" t="s">
        <v>11</v>
      </c>
      <c r="P48" s="32" t="s">
        <v>8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ht="11.25">
      <c r="A49" s="68"/>
      <c r="B49" s="20"/>
      <c r="C49" s="21"/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14"/>
      <c r="O49" s="15"/>
      <c r="P49" s="6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ht="11.25">
      <c r="A50" s="68" t="s">
        <v>12</v>
      </c>
      <c r="B50" s="43">
        <f>PH!B47+MA!B48+MTS!B27+'CS'!B48+'CH'!B38+BYS!B38+ATS!B29</f>
        <v>126</v>
      </c>
      <c r="C50" s="47">
        <f>PH!C47+MA!C48+MTS!C27+'CS'!C48+'CH'!C38+BYS!C38+ATS!C29</f>
        <v>59</v>
      </c>
      <c r="D50" s="43">
        <f>PH!D47+MA!D48+MTS!D27+'CS'!D48+'CH'!D38+BYS!D38+ATS!D29</f>
        <v>2</v>
      </c>
      <c r="E50" s="47">
        <f>PH!E47+MA!E48+MTS!E27+'CS'!E48+'CH'!E38+BYS!E38+ATS!E29</f>
        <v>4</v>
      </c>
      <c r="F50" s="43">
        <f>PH!F47+MA!F48+MTS!F27+'CS'!F48+'CH'!F38+BYS!F38+ATS!F29</f>
        <v>2</v>
      </c>
      <c r="G50" s="47">
        <f>PH!G47+MA!G48+MTS!G27+'CS'!G48+'CH'!G38+BYS!G38+ATS!G29</f>
        <v>3</v>
      </c>
      <c r="H50" s="43">
        <f>PH!H47+MA!H48+MTS!H27+'CS'!H48+'CH'!H38+BYS!H38+ATS!H29</f>
        <v>6</v>
      </c>
      <c r="I50" s="47">
        <f>PH!I47+MA!I48+MTS!I27+'CS'!I48+'CH'!I38+BYS!I38+ATS!I29</f>
        <v>5</v>
      </c>
      <c r="J50" s="43">
        <f>PH!J47+MA!J48+MTS!J27+'CS'!J48+'CH'!J38+BYS!J38+ATS!J29</f>
        <v>1</v>
      </c>
      <c r="K50" s="47">
        <f>PH!K47+MA!K48+MTS!K27+'CS'!K48+'CH'!K38+BYS!K38+ATS!K29</f>
        <v>1</v>
      </c>
      <c r="L50" s="43">
        <f>PH!L47+MA!L48+MTS!L27+'CS'!L48+'CH'!L38+BYS!L38+ATS!L29</f>
        <v>47</v>
      </c>
      <c r="M50" s="47">
        <f>PH!M47+MA!M48+MTS!M27+'CS'!M48+'CH'!M38+BYS!M38+ATS!M29</f>
        <v>12</v>
      </c>
      <c r="N50" s="43">
        <f>PH!N47+MA!N48+MTS!N27+'CS'!N48+'CH'!N38+BYS!N38+ATS!N29</f>
        <v>184</v>
      </c>
      <c r="O50" s="47">
        <f>PH!O47+MA!O48+MTS!O27+'CS'!O48+'CH'!O38+BYS!O38+ATS!O29</f>
        <v>84</v>
      </c>
      <c r="P50" s="45">
        <f>PH!P47+MA!P48+MTS!P27+'CS'!P48+'CH'!P38+BYS!P38+ATS!P29</f>
        <v>268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11.25">
      <c r="A51" s="68" t="s">
        <v>46</v>
      </c>
      <c r="B51" s="43">
        <f>PH!B48+MA!B49+MTS!B28+'CS'!B49+'CH'!B39+BYS!B39+ATS!B30</f>
        <v>103</v>
      </c>
      <c r="C51" s="47">
        <f>PH!C48+MA!C49+MTS!C28+'CS'!C49+'CH'!C39+BYS!C39+ATS!C30</f>
        <v>58</v>
      </c>
      <c r="D51" s="43">
        <f>PH!D48+MA!D49+MTS!D28+'CS'!D49+'CH'!D39+BYS!D39+ATS!D30</f>
        <v>4</v>
      </c>
      <c r="E51" s="47">
        <f>PH!E48+MA!E49+MTS!E28+'CS'!E49+'CH'!E39+BYS!E39+ATS!E30</f>
        <v>4</v>
      </c>
      <c r="F51" s="43">
        <f>PH!F48+MA!F49+MTS!F28+'CS'!F49+'CH'!F39+BYS!F39+ATS!F30</f>
        <v>2</v>
      </c>
      <c r="G51" s="47">
        <f>PH!G48+MA!G49+MTS!G28+'CS'!G49+'CH'!G39+BYS!G39+ATS!G30</f>
        <v>2</v>
      </c>
      <c r="H51" s="43">
        <f>PH!H48+MA!H49+MTS!H28+'CS'!H49+'CH'!H39+BYS!H39+ATS!H30</f>
        <v>5</v>
      </c>
      <c r="I51" s="47">
        <f>PH!I48+MA!I49+MTS!I28+'CS'!I49+'CH'!I39+BYS!I39+ATS!I30</f>
        <v>3</v>
      </c>
      <c r="J51" s="43">
        <f>PH!J48+MA!J49+MTS!J28+'CS'!J49+'CH'!J39+BYS!J39+ATS!J30</f>
        <v>3</v>
      </c>
      <c r="K51" s="47">
        <f>PH!K48+MA!K49+MTS!K28+'CS'!K49+'CH'!K39+BYS!K39+ATS!K30</f>
        <v>1</v>
      </c>
      <c r="L51" s="43">
        <f>PH!L48+MA!L49+MTS!L28+'CS'!L49+'CH'!L39+BYS!L39+ATS!L30</f>
        <v>50</v>
      </c>
      <c r="M51" s="47">
        <f>PH!M48+MA!M49+MTS!M28+'CS'!M49+'CH'!M39+BYS!M39+ATS!M30</f>
        <v>13</v>
      </c>
      <c r="N51" s="43">
        <f>PH!N48+MA!N49+MTS!N28+'CS'!N49+'CH'!N39+BYS!N39+ATS!N30</f>
        <v>167</v>
      </c>
      <c r="O51" s="47">
        <f>PH!O48+MA!O49+MTS!O28+'CS'!O49+'CH'!O39+BYS!O39+ATS!O30</f>
        <v>81</v>
      </c>
      <c r="P51" s="45">
        <f>PH!P48+MA!P49+MTS!P28+'CS'!P49+'CH'!P39+BYS!P39+ATS!P30</f>
        <v>248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2" customFormat="1" ht="11.25">
      <c r="A52" s="69" t="s">
        <v>47</v>
      </c>
      <c r="B52" s="43">
        <f>PH!B49+MA!B50+MTS!B29+'CS'!B50+'CH'!B40+BYS!B40+ATS!B31</f>
        <v>90</v>
      </c>
      <c r="C52" s="47">
        <f>PH!C49+MA!C50+MTS!C29+'CS'!C50+'CH'!C40+BYS!C40+ATS!C31</f>
        <v>49</v>
      </c>
      <c r="D52" s="43">
        <f>PH!D49+MA!D50+MTS!D29+'CS'!D50+'CH'!D40+BYS!D40+ATS!D31</f>
        <v>5</v>
      </c>
      <c r="E52" s="47">
        <f>PH!E49+MA!E50+MTS!E29+'CS'!E50+'CH'!E40+BYS!E40+ATS!E31</f>
        <v>8</v>
      </c>
      <c r="F52" s="43">
        <f>PH!F49+MA!F50+MTS!F29+'CS'!F50+'CH'!F40+BYS!F40+ATS!F31</f>
        <v>1</v>
      </c>
      <c r="G52" s="47">
        <f>PH!G49+MA!G50+MTS!G29+'CS'!G50+'CH'!G40+BYS!G40+ATS!G31</f>
        <v>2</v>
      </c>
      <c r="H52" s="43">
        <f>PH!H49+MA!H50+MTS!H29+'CS'!H50+'CH'!H40+BYS!H40+ATS!H31</f>
        <v>9</v>
      </c>
      <c r="I52" s="47">
        <f>PH!I49+MA!I50+MTS!I29+'CS'!I50+'CH'!I40+BYS!I40+ATS!I31</f>
        <v>6</v>
      </c>
      <c r="J52" s="43">
        <f>PH!J49+MA!J50+MTS!J29+'CS'!J50+'CH'!J40+BYS!J40+ATS!J31</f>
        <v>1</v>
      </c>
      <c r="K52" s="47">
        <f>PH!K49+MA!K50+MTS!K29+'CS'!K50+'CH'!K40+BYS!K40+ATS!K31</f>
        <v>1</v>
      </c>
      <c r="L52" s="43">
        <f>PH!L49+MA!L50+MTS!L29+'CS'!L50+'CH'!L40+BYS!L40+ATS!L31</f>
        <v>56</v>
      </c>
      <c r="M52" s="47">
        <f>PH!M49+MA!M50+MTS!M29+'CS'!M50+'CH'!M40+BYS!M40+ATS!M31</f>
        <v>18</v>
      </c>
      <c r="N52" s="43">
        <f>PH!N49+MA!N50+MTS!N29+'CS'!N50+'CH'!N40+BYS!N40+ATS!N31</f>
        <v>162</v>
      </c>
      <c r="O52" s="47">
        <f>PH!O49+MA!O50+MTS!O29+'CS'!O50+'CH'!O40+BYS!O40+ATS!O31</f>
        <v>84</v>
      </c>
      <c r="P52" s="45">
        <f>PH!P49+MA!P50+MTS!P29+'CS'!P50+'CH'!P40+BYS!P40+ATS!P31</f>
        <v>246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2" customFormat="1" ht="11.25">
      <c r="A53" s="69" t="s">
        <v>48</v>
      </c>
      <c r="B53" s="43">
        <f>PH!B50+MA!B51+MTS!B30+'CS'!B51+'CH'!B41+BYS!B41+ATS!B32</f>
        <v>93</v>
      </c>
      <c r="C53" s="47">
        <f>PH!C50+MA!C51+MTS!C30+'CS'!C51+'CH'!C41+BYS!C41+ATS!C32</f>
        <v>55</v>
      </c>
      <c r="D53" s="43">
        <f>PH!D50+MA!D51+MTS!D30+'CS'!D51+'CH'!D41+BYS!D41+ATS!D32</f>
        <v>8</v>
      </c>
      <c r="E53" s="47">
        <f>PH!E50+MA!E51+MTS!E30+'CS'!E51+'CH'!E41+BYS!E41+ATS!E32</f>
        <v>10</v>
      </c>
      <c r="F53" s="43">
        <f>PH!F50+MA!F51+MTS!F30+'CS'!F51+'CH'!F41+BYS!F41+ATS!F32</f>
        <v>1</v>
      </c>
      <c r="G53" s="47">
        <f>PH!G50+MA!G51+MTS!G30+'CS'!G51+'CH'!G41+BYS!G41+ATS!G32</f>
        <v>2</v>
      </c>
      <c r="H53" s="43">
        <f>PH!H50+MA!H51+MTS!H30+'CS'!H51+'CH'!H41+BYS!H41+ATS!H32</f>
        <v>9</v>
      </c>
      <c r="I53" s="47">
        <f>PH!I50+MA!I51+MTS!I30+'CS'!I51+'CH'!I41+BYS!I41+ATS!I32</f>
        <v>12</v>
      </c>
      <c r="J53" s="43">
        <f>PH!J50+MA!J51+MTS!J30+'CS'!J51+'CH'!J41+BYS!J41+ATS!J32</f>
        <v>0</v>
      </c>
      <c r="K53" s="47">
        <f>PH!K50+MA!K51+MTS!K30+'CS'!K51+'CH'!K41+BYS!K41+ATS!K32</f>
        <v>1</v>
      </c>
      <c r="L53" s="43">
        <f>PH!L50+MA!L51+MTS!L30+'CS'!L51+'CH'!L41+BYS!L41+ATS!L32</f>
        <v>74</v>
      </c>
      <c r="M53" s="47">
        <f>PH!M50+MA!M51+MTS!M30+'CS'!M51+'CH'!M41+BYS!M41+ATS!M32</f>
        <v>29</v>
      </c>
      <c r="N53" s="43">
        <f>PH!N50+MA!N51+MTS!N30+'CS'!N51+'CH'!N41+BYS!N41+ATS!N32</f>
        <v>185</v>
      </c>
      <c r="O53" s="47">
        <f>PH!O50+MA!O51+MTS!O30+'CS'!O51+'CH'!O41+BYS!O41+ATS!O32</f>
        <v>109</v>
      </c>
      <c r="P53" s="45">
        <f>PH!P50+MA!P51+MTS!P30+'CS'!P51+'CH'!P41+BYS!P41+ATS!P32</f>
        <v>294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2" customFormat="1" ht="11.25">
      <c r="A54" s="69" t="s">
        <v>51</v>
      </c>
      <c r="B54" s="43">
        <f>PH!B51+MA!B52+MTS!B31+'CS'!B52+'CH'!B42+BYS!B42+ATS!B33</f>
        <v>87</v>
      </c>
      <c r="C54" s="47">
        <f>PH!C51+MA!C52+MTS!C31+'CS'!C52+'CH'!C42+BYS!C42+ATS!C33</f>
        <v>55</v>
      </c>
      <c r="D54" s="43">
        <f>PH!D51+MA!D52+MTS!D31+'CS'!D52+'CH'!D42+BYS!D42+ATS!D33</f>
        <v>7</v>
      </c>
      <c r="E54" s="47">
        <f>PH!E51+MA!E52+MTS!E31+'CS'!E52+'CH'!E42+BYS!E42+ATS!E33</f>
        <v>6</v>
      </c>
      <c r="F54" s="43">
        <f>PH!F51+MA!F52+MTS!F31+'CS'!F52+'CH'!F42+BYS!F42+ATS!F33</f>
        <v>0</v>
      </c>
      <c r="G54" s="47">
        <f>PH!G51+MA!G52+MTS!G31+'CS'!G52+'CH'!G42+BYS!G42+ATS!G33</f>
        <v>2</v>
      </c>
      <c r="H54" s="43">
        <f>PH!H51+MA!H52+MTS!H31+'CS'!H52+'CH'!H42+BYS!H42+ATS!H33</f>
        <v>7</v>
      </c>
      <c r="I54" s="47">
        <f>PH!I51+MA!I52+MTS!I31+'CS'!I52+'CH'!I42+BYS!I42+ATS!I33</f>
        <v>4</v>
      </c>
      <c r="J54" s="43">
        <f>PH!J51+MA!J52+MTS!J31+'CS'!J52+'CH'!J42+BYS!J42+ATS!J33</f>
        <v>0</v>
      </c>
      <c r="K54" s="47">
        <f>PH!K51+MA!K52+MTS!K31+'CS'!K52+'CH'!K42+BYS!K42+ATS!K33</f>
        <v>0</v>
      </c>
      <c r="L54" s="43">
        <f>PH!L51+MA!L52+MTS!L31+'CS'!L52+'CH'!L42+BYS!L42+ATS!L33</f>
        <v>70</v>
      </c>
      <c r="M54" s="47">
        <f>PH!M51+MA!M52+MTS!M31+'CS'!M52+'CH'!M42+BYS!M42+ATS!M33</f>
        <v>38</v>
      </c>
      <c r="N54" s="43">
        <f>PH!N51+MA!N52+MTS!N31+'CS'!N52+'CH'!N42+BYS!N42+ATS!N33</f>
        <v>171</v>
      </c>
      <c r="O54" s="47">
        <f>PH!O51+MA!O52+MTS!O31+'CS'!O52+'CH'!O42+BYS!O42+ATS!O33</f>
        <v>105</v>
      </c>
      <c r="P54" s="45">
        <f>PH!P51+MA!P52+MTS!P31+'CS'!P52+'CH'!P42+BYS!P42+ATS!P33</f>
        <v>276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2:30" ht="11.25">
      <c r="B55" s="11"/>
      <c r="C55" s="19"/>
      <c r="D55" s="11"/>
      <c r="E55" s="19"/>
      <c r="F55" s="11"/>
      <c r="G55" s="19"/>
      <c r="H55" s="11"/>
      <c r="I55" s="19"/>
      <c r="J55" s="11"/>
      <c r="K55" s="19"/>
      <c r="L55" s="11"/>
      <c r="M55" s="19"/>
      <c r="N55" s="11"/>
      <c r="O55" s="19"/>
      <c r="P55" s="1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7:30" ht="11.25"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7:30" ht="11.25"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7:30" ht="11.25"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7:30" ht="11.25"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7:30" ht="11.25"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7:30" ht="11.25"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7:30" ht="11.25"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7:30" ht="11.25"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7:30" ht="11.25"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7:30" ht="11.25"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7:30" ht="11.25"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7:30" ht="11.25"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7:30" ht="11.25"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7:30" ht="11.25"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7:30" ht="11.25"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7:30" ht="11.25"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7:30" ht="11.25"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7:30" ht="11.25"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7:30" ht="11.25"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7:30" ht="11.25"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7:30" ht="11.25"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7:30" ht="11.25"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7:30" ht="11.25"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7:30" ht="11.25"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7:30" ht="11.25"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7:30" ht="11.25"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7:30" ht="11.25"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7:30" ht="11.25"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7:30" ht="11.25"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7:30" ht="11.25"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7:30" ht="11.25"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7:30" ht="11.25"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7:30" ht="11.25"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7:30" ht="11.25"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7:30" ht="11.25"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7:30" ht="11.25"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7:30" ht="11.25"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7:30" ht="11.25"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7:30" ht="11.25"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7:30" ht="11.25"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7:30" ht="11.25"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7:30" ht="11.25"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7:30" ht="11.25"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7:30" ht="11.25"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7:30" ht="11.25"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7:30" ht="11.25"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7:30" ht="11.25"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7:30" ht="11.25"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7:30" ht="11.25"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7:30" ht="11.25"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7:30" ht="11.25"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7:30" ht="11.25"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7:30" ht="11.25"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7:30" ht="11.25"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7:30" ht="11.25"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7:30" ht="11.25"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7:30" ht="11.25"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7:30" ht="11.25"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7:30" ht="11.25"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7:30" ht="11.25"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7:30" ht="11.25"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7:30" ht="11.25"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7:30" ht="11.25"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7:30" ht="11.25"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7:30" ht="11.25"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7:30" ht="11.25"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7:30" ht="11.25"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7:30" ht="11.25"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7:30" ht="11.25"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7:30" ht="11.25"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7:30" ht="11.25"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7:30" ht="11.25"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7:30" ht="11.25"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7:30" ht="11.25"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7:30" ht="11.25"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7:30" ht="11.25"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7:30" ht="11.25"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7:30" ht="11.25"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7:30" ht="11.25"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7:30" ht="11.25"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7:30" ht="11.25"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7:30" ht="11.25"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7:30" ht="11.25"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7:30" ht="11.25"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7:30" ht="11.25"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7:30" ht="11.25"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7:30" ht="11.25"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7:30" ht="11.25"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7:30" ht="11.25"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7:30" ht="11.25"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7:30" ht="11.25"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7:30" ht="11.25"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7:30" ht="11.25"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7:30" ht="11.25"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7:30" ht="11.25"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7:30" ht="11.25"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7:30" ht="11.25"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7:30" ht="11.25"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7:30" ht="11.25"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7:30" ht="11.25"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7:30" ht="11.25"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7:30" ht="11.25"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7:30" ht="11.25"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7:30" ht="11.25"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7:30" ht="11.25"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</sheetData>
  <printOptions horizontalCentered="1"/>
  <pageMargins left="0.25" right="0.25" top="0.5" bottom="0.5" header="0.25" footer="0.25"/>
  <pageSetup fitToHeight="1" fitToWidth="1" horizontalDpi="300" verticalDpi="300" orientation="landscape" scale="88" r:id="rId1"/>
  <headerFooter alignWithMargins="0">
    <oddFooter>&amp;L&amp;8Annual Reports using "old' schedule
  Academic year includes Fall, Spring, Summer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workbookViewId="0" topLeftCell="C19">
      <selection activeCell="E10" sqref="E10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35</v>
      </c>
    </row>
    <row r="2" spans="6:8" ht="12.75" customHeight="1">
      <c r="F2"/>
      <c r="G2"/>
      <c r="H2"/>
    </row>
    <row r="3" spans="1:8" ht="12.75" customHeight="1">
      <c r="A3" s="7" t="s">
        <v>22</v>
      </c>
      <c r="F3"/>
      <c r="G3"/>
      <c r="H3"/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7" t="s">
        <v>12</v>
      </c>
      <c r="B6" s="16">
        <v>40</v>
      </c>
      <c r="C6" s="16">
        <v>36</v>
      </c>
      <c r="D6" s="16">
        <v>15</v>
      </c>
      <c r="E6"/>
      <c r="F6"/>
      <c r="G6"/>
    </row>
    <row r="7" spans="1:7" s="2" customFormat="1" ht="12.75" customHeight="1">
      <c r="A7" s="17" t="s">
        <v>46</v>
      </c>
      <c r="B7" s="16">
        <v>41</v>
      </c>
      <c r="C7" s="16">
        <v>43</v>
      </c>
      <c r="D7" s="16">
        <v>29</v>
      </c>
      <c r="E7" s="24"/>
      <c r="F7" s="24"/>
      <c r="G7" s="24"/>
    </row>
    <row r="8" spans="1:7" s="2" customFormat="1" ht="12.75" customHeight="1">
      <c r="A8" s="17" t="s">
        <v>47</v>
      </c>
      <c r="B8" s="16">
        <v>46</v>
      </c>
      <c r="C8" s="16">
        <v>41</v>
      </c>
      <c r="D8" s="16">
        <v>21</v>
      </c>
      <c r="E8" s="24"/>
      <c r="F8" s="24"/>
      <c r="G8" s="24"/>
    </row>
    <row r="9" spans="1:7" s="2" customFormat="1" ht="12.75" customHeight="1">
      <c r="A9" s="17" t="s">
        <v>48</v>
      </c>
      <c r="B9" s="16">
        <f>'CH'!P30</f>
        <v>41</v>
      </c>
      <c r="C9" s="16">
        <v>42</v>
      </c>
      <c r="D9" s="16">
        <v>18</v>
      </c>
      <c r="E9" s="24"/>
      <c r="F9" s="24"/>
      <c r="G9" s="24"/>
    </row>
    <row r="10" spans="1:7" s="2" customFormat="1" ht="12.75" customHeight="1">
      <c r="A10" s="17" t="s">
        <v>51</v>
      </c>
      <c r="B10" s="16">
        <f>'CH'!P31</f>
        <v>33</v>
      </c>
      <c r="C10" s="16">
        <v>36</v>
      </c>
      <c r="D10" s="16">
        <v>26</v>
      </c>
      <c r="E10" s="24"/>
      <c r="F10" s="24"/>
      <c r="G10" s="24"/>
    </row>
    <row r="11" spans="1:7" ht="12.75" customHeight="1">
      <c r="A11" s="7"/>
      <c r="B11" s="9"/>
      <c r="C11" s="9"/>
      <c r="D11" s="9"/>
      <c r="E11"/>
      <c r="F11"/>
      <c r="G11"/>
    </row>
    <row r="13" ht="12.75" customHeight="1">
      <c r="A13" s="7" t="s">
        <v>14</v>
      </c>
    </row>
    <row r="14" spans="1:4" s="37" customFormat="1" ht="12.75" customHeight="1">
      <c r="A14" s="25" t="s">
        <v>15</v>
      </c>
      <c r="B14" s="36" t="s">
        <v>17</v>
      </c>
      <c r="C14" s="36" t="s">
        <v>18</v>
      </c>
      <c r="D14" s="36" t="s">
        <v>19</v>
      </c>
    </row>
    <row r="15" spans="2:4" ht="12.75" customHeight="1">
      <c r="B15" s="10"/>
      <c r="C15" s="10"/>
      <c r="D15" s="10"/>
    </row>
    <row r="16" spans="1:4" ht="12.75" customHeight="1">
      <c r="A16" s="7" t="s">
        <v>12</v>
      </c>
      <c r="B16" s="16">
        <v>8</v>
      </c>
      <c r="C16" s="16">
        <v>8</v>
      </c>
      <c r="D16" s="16">
        <v>6</v>
      </c>
    </row>
    <row r="17" spans="1:4" s="2" customFormat="1" ht="12.75" customHeight="1">
      <c r="A17" s="17" t="s">
        <v>46</v>
      </c>
      <c r="B17" s="16">
        <v>15</v>
      </c>
      <c r="C17" s="16">
        <v>14</v>
      </c>
      <c r="D17" s="16">
        <v>11</v>
      </c>
    </row>
    <row r="18" spans="1:4" s="2" customFormat="1" ht="12.75" customHeight="1">
      <c r="A18" s="17" t="s">
        <v>47</v>
      </c>
      <c r="B18" s="16">
        <v>15</v>
      </c>
      <c r="C18" s="16">
        <v>12</v>
      </c>
      <c r="D18" s="16">
        <v>10</v>
      </c>
    </row>
    <row r="19" spans="1:4" s="2" customFormat="1" ht="12.75" customHeight="1">
      <c r="A19" s="17" t="s">
        <v>48</v>
      </c>
      <c r="B19" s="16">
        <f>'CH'!P41</f>
        <v>15</v>
      </c>
      <c r="C19" s="16">
        <v>13</v>
      </c>
      <c r="D19" s="16">
        <v>9</v>
      </c>
    </row>
    <row r="20" spans="1:4" s="2" customFormat="1" ht="12.75" customHeight="1">
      <c r="A20" s="17" t="s">
        <v>51</v>
      </c>
      <c r="B20" s="16">
        <f>'CH'!P42</f>
        <v>14</v>
      </c>
      <c r="C20" s="16">
        <v>11</v>
      </c>
      <c r="D20" s="16">
        <v>6</v>
      </c>
    </row>
    <row r="21" spans="1:7" ht="12.75" customHeight="1">
      <c r="A21" s="7"/>
      <c r="B21" s="9"/>
      <c r="C21" s="9"/>
      <c r="D21" s="9"/>
      <c r="E21"/>
      <c r="F21"/>
      <c r="G21"/>
    </row>
    <row r="23" spans="1:8" s="37" customFormat="1" ht="12.75" customHeight="1">
      <c r="A23" s="25" t="s">
        <v>21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14</v>
      </c>
      <c r="G23" s="40" t="s">
        <v>8</v>
      </c>
      <c r="H23" s="40" t="s">
        <v>9</v>
      </c>
    </row>
    <row r="24" spans="1:8" s="37" customFormat="1" ht="12.75" customHeight="1">
      <c r="A24" s="25"/>
      <c r="B24" s="41" t="s">
        <v>23</v>
      </c>
      <c r="C24" s="42" t="s">
        <v>24</v>
      </c>
      <c r="D24" s="17" t="s">
        <v>46</v>
      </c>
      <c r="E24" s="41" t="s">
        <v>25</v>
      </c>
      <c r="F24" s="41" t="s">
        <v>26</v>
      </c>
      <c r="G24" s="42" t="s">
        <v>14</v>
      </c>
      <c r="H24" s="42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12</v>
      </c>
      <c r="B26" s="49">
        <v>4315</v>
      </c>
      <c r="C26" s="49">
        <v>1265</v>
      </c>
      <c r="D26" s="49">
        <f>C26+B26</f>
        <v>5580</v>
      </c>
      <c r="E26" s="49">
        <v>215</v>
      </c>
      <c r="F26" s="49">
        <v>20</v>
      </c>
      <c r="G26" s="49">
        <f>F26+E26</f>
        <v>235</v>
      </c>
      <c r="H26" s="50">
        <f>G26+D26</f>
        <v>5815</v>
      </c>
    </row>
    <row r="27" spans="1:8" ht="12.75" customHeight="1">
      <c r="A27" s="17" t="s">
        <v>46</v>
      </c>
      <c r="B27" s="49">
        <v>3841.3</v>
      </c>
      <c r="C27" s="49">
        <v>1122</v>
      </c>
      <c r="D27" s="49">
        <f>C27+B27</f>
        <v>4963.3</v>
      </c>
      <c r="E27" s="49">
        <v>303</v>
      </c>
      <c r="F27" s="49">
        <v>44</v>
      </c>
      <c r="G27" s="49">
        <f>F27+E27</f>
        <v>347</v>
      </c>
      <c r="H27" s="50">
        <f>G27+D27</f>
        <v>5310.3</v>
      </c>
    </row>
    <row r="28" spans="1:8" ht="12.75" customHeight="1">
      <c r="A28" s="7" t="s">
        <v>47</v>
      </c>
      <c r="B28" s="49">
        <v>3093</v>
      </c>
      <c r="C28" s="49">
        <v>1319</v>
      </c>
      <c r="D28" s="49">
        <f>C28+B28</f>
        <v>4412</v>
      </c>
      <c r="E28" s="49">
        <v>258</v>
      </c>
      <c r="F28" s="49">
        <v>46</v>
      </c>
      <c r="G28" s="49">
        <f>F28+E28</f>
        <v>304</v>
      </c>
      <c r="H28" s="50">
        <f>G28+D28</f>
        <v>4716</v>
      </c>
    </row>
    <row r="29" spans="1:8" ht="12.75" customHeight="1">
      <c r="A29" s="7" t="s">
        <v>48</v>
      </c>
      <c r="B29" s="49">
        <v>4082</v>
      </c>
      <c r="C29" s="49">
        <v>1125</v>
      </c>
      <c r="D29" s="49">
        <f>C29+B29</f>
        <v>5207</v>
      </c>
      <c r="E29" s="49">
        <v>198</v>
      </c>
      <c r="F29" s="49">
        <v>50</v>
      </c>
      <c r="G29" s="49">
        <f>F29+E29</f>
        <v>248</v>
      </c>
      <c r="H29" s="50">
        <f>G29+D29</f>
        <v>5455</v>
      </c>
    </row>
    <row r="30" spans="1:8" ht="12.75" customHeight="1">
      <c r="A30" s="7" t="s">
        <v>51</v>
      </c>
      <c r="B30" s="49">
        <v>4664</v>
      </c>
      <c r="C30" s="49">
        <v>1016</v>
      </c>
      <c r="D30" s="49">
        <f>C30+B30</f>
        <v>5680</v>
      </c>
      <c r="E30" s="49">
        <v>190</v>
      </c>
      <c r="F30" s="49">
        <v>30</v>
      </c>
      <c r="G30" s="49">
        <f>F30+E30</f>
        <v>220</v>
      </c>
      <c r="H30" s="50">
        <f>G30+D30</f>
        <v>5900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2" spans="1:8" ht="12.75" customHeight="1">
      <c r="A32" s="27"/>
      <c r="B32"/>
      <c r="C32"/>
      <c r="D32"/>
      <c r="E32"/>
      <c r="F32" s="2"/>
      <c r="G32" s="2"/>
      <c r="H32" s="2"/>
    </row>
    <row r="33" spans="1:8" s="37" customFormat="1" ht="12.75" customHeight="1">
      <c r="A33" s="25" t="s">
        <v>27</v>
      </c>
      <c r="B33" s="39" t="s">
        <v>22</v>
      </c>
      <c r="C33" s="39" t="s">
        <v>22</v>
      </c>
      <c r="D33" s="39" t="s">
        <v>8</v>
      </c>
      <c r="E33" s="39" t="s">
        <v>14</v>
      </c>
      <c r="F33" s="39" t="s">
        <v>28</v>
      </c>
      <c r="G33" s="39" t="s">
        <v>29</v>
      </c>
      <c r="H33" s="40" t="s">
        <v>9</v>
      </c>
    </row>
    <row r="34" spans="2:8" s="37" customFormat="1" ht="12.75" customHeight="1">
      <c r="B34" s="41" t="s">
        <v>30</v>
      </c>
      <c r="C34" s="41" t="s">
        <v>31</v>
      </c>
      <c r="D34" s="41" t="s">
        <v>22</v>
      </c>
      <c r="E34" s="41" t="s">
        <v>25</v>
      </c>
      <c r="F34" s="41" t="s">
        <v>26</v>
      </c>
      <c r="G34" s="41" t="s">
        <v>14</v>
      </c>
      <c r="H34" s="4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12</v>
      </c>
      <c r="B36" s="22">
        <v>4746.5</v>
      </c>
      <c r="C36" s="22">
        <v>1872.2</v>
      </c>
      <c r="D36" s="22">
        <f>C36+B36</f>
        <v>6618.7</v>
      </c>
      <c r="E36" s="22">
        <v>1152.4</v>
      </c>
      <c r="F36" s="22">
        <v>352</v>
      </c>
      <c r="G36" s="22">
        <f>F36+E36</f>
        <v>1504.4</v>
      </c>
      <c r="H36" s="23">
        <f>G36+D36</f>
        <v>8123.1</v>
      </c>
    </row>
    <row r="37" spans="1:8" ht="12.75" customHeight="1">
      <c r="A37" s="17" t="s">
        <v>46</v>
      </c>
      <c r="B37" s="22">
        <v>4225.43</v>
      </c>
      <c r="C37" s="22">
        <v>1660.56</v>
      </c>
      <c r="D37" s="22">
        <f>C37+B37</f>
        <v>5885.99</v>
      </c>
      <c r="E37" s="22">
        <v>1624.08</v>
      </c>
      <c r="F37" s="22">
        <v>774.4</v>
      </c>
      <c r="G37" s="22">
        <f>F37+E37</f>
        <v>2398.48</v>
      </c>
      <c r="H37" s="23">
        <f>G37+D37</f>
        <v>8284.47</v>
      </c>
    </row>
    <row r="38" spans="1:8" ht="12.75" customHeight="1">
      <c r="A38" s="7" t="s">
        <v>47</v>
      </c>
      <c r="B38" s="22">
        <v>3402.3</v>
      </c>
      <c r="C38" s="22">
        <v>1952.12</v>
      </c>
      <c r="D38" s="22">
        <f>C38+B38</f>
        <v>5354.42</v>
      </c>
      <c r="E38" s="22">
        <v>1382.88</v>
      </c>
      <c r="F38" s="22">
        <v>809.6</v>
      </c>
      <c r="G38" s="22">
        <f>F38+E38</f>
        <v>2192.48</v>
      </c>
      <c r="H38" s="23">
        <f>G38+D38</f>
        <v>7546.9</v>
      </c>
    </row>
    <row r="39" spans="1:8" ht="12.75" customHeight="1">
      <c r="A39" s="7" t="s">
        <v>48</v>
      </c>
      <c r="B39" s="22">
        <v>4490.2</v>
      </c>
      <c r="C39" s="22">
        <v>1665</v>
      </c>
      <c r="D39" s="22">
        <f>C39+B39</f>
        <v>6155.2</v>
      </c>
      <c r="E39" s="22">
        <v>1061.28</v>
      </c>
      <c r="F39" s="22">
        <v>880</v>
      </c>
      <c r="G39" s="22">
        <f>F39+E39</f>
        <v>1941.28</v>
      </c>
      <c r="H39" s="23">
        <f>G39+D39</f>
        <v>8096.48</v>
      </c>
    </row>
    <row r="40" spans="1:8" ht="12.75" customHeight="1">
      <c r="A40" s="7" t="s">
        <v>51</v>
      </c>
      <c r="B40" s="22">
        <v>5130.4</v>
      </c>
      <c r="C40" s="22">
        <v>1503.68</v>
      </c>
      <c r="D40" s="22">
        <f>C40+B40</f>
        <v>6634.08</v>
      </c>
      <c r="E40" s="22">
        <v>1018.4</v>
      </c>
      <c r="F40" s="22">
        <v>528</v>
      </c>
      <c r="G40" s="22">
        <f>F40+E40</f>
        <v>1546.4</v>
      </c>
      <c r="H40" s="23">
        <f>G40+D40</f>
        <v>8180.48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51" spans="1:9" s="2" customFormat="1" ht="12.75" customHeight="1">
      <c r="A51" s="26"/>
      <c r="B51" s="3"/>
      <c r="C51" s="3"/>
      <c r="D51" s="3"/>
      <c r="E51" s="3"/>
      <c r="F51" s="3"/>
      <c r="G51" s="3"/>
      <c r="H51" s="3"/>
      <c r="I51" s="3"/>
    </row>
    <row r="117" spans="1:9" s="2" customFormat="1" ht="12.75" customHeight="1">
      <c r="A117" s="26"/>
      <c r="B117" s="3"/>
      <c r="C117" s="3"/>
      <c r="D117" s="3"/>
      <c r="E117" s="3"/>
      <c r="F117" s="3"/>
      <c r="G117" s="3"/>
      <c r="H117" s="3"/>
      <c r="I117" s="3"/>
    </row>
    <row r="127" spans="1:9" s="2" customFormat="1" ht="12.75" customHeight="1">
      <c r="A127" s="26"/>
      <c r="B127" s="3"/>
      <c r="C127" s="3"/>
      <c r="D127" s="3"/>
      <c r="E127" s="3"/>
      <c r="F127" s="3"/>
      <c r="G127" s="3"/>
      <c r="H127" s="3"/>
      <c r="I127" s="3"/>
    </row>
    <row r="192" spans="1:9" s="2" customFormat="1" ht="12.75" customHeight="1">
      <c r="A192" s="26"/>
      <c r="B192" s="3"/>
      <c r="C192" s="3"/>
      <c r="D192" s="3"/>
      <c r="E192" s="3"/>
      <c r="F192" s="3"/>
      <c r="G192" s="3"/>
      <c r="H192" s="3"/>
      <c r="I192" s="3"/>
    </row>
    <row r="225" spans="1:9" s="2" customFormat="1" ht="12.75" customHeight="1">
      <c r="A225" s="26"/>
      <c r="B225" s="3"/>
      <c r="C225" s="3"/>
      <c r="D225" s="3"/>
      <c r="E225" s="3"/>
      <c r="F225" s="3"/>
      <c r="G225" s="3"/>
      <c r="H225" s="3"/>
      <c r="I225" s="3"/>
    </row>
    <row r="256" spans="1:9" s="2" customFormat="1" ht="12.75" customHeight="1">
      <c r="A256" s="26"/>
      <c r="B256" s="3"/>
      <c r="C256" s="3"/>
      <c r="D256" s="3"/>
      <c r="E256" s="3"/>
      <c r="F256" s="3"/>
      <c r="G256" s="3"/>
      <c r="H256" s="3"/>
      <c r="I256" s="3"/>
    </row>
    <row r="265" spans="1:9" s="2" customFormat="1" ht="12.75" customHeight="1">
      <c r="A265" s="26"/>
      <c r="B265" s="3"/>
      <c r="C265" s="3"/>
      <c r="D265" s="3"/>
      <c r="E265" s="3"/>
      <c r="F265" s="3"/>
      <c r="G265" s="3"/>
      <c r="H265" s="3"/>
      <c r="I265" s="3"/>
    </row>
    <row r="296" spans="1:9" s="2" customFormat="1" ht="12.75" customHeight="1">
      <c r="A296" s="26"/>
      <c r="B296" s="3"/>
      <c r="C296" s="3"/>
      <c r="D296" s="3"/>
      <c r="E296" s="3"/>
      <c r="F296" s="3"/>
      <c r="G296" s="3"/>
      <c r="H296" s="3"/>
      <c r="I296" s="3"/>
    </row>
    <row r="300" ht="12.75" customHeight="1"/>
    <row r="317" spans="1:9" s="2" customFormat="1" ht="12.75" customHeight="1">
      <c r="A317" s="26"/>
      <c r="B317" s="3"/>
      <c r="C317" s="3"/>
      <c r="D317" s="3"/>
      <c r="E317" s="3"/>
      <c r="F317" s="3"/>
      <c r="G317" s="3"/>
      <c r="H317" s="3"/>
      <c r="I317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workbookViewId="0" topLeftCell="D25">
      <selection activeCell="N30" sqref="N30"/>
    </sheetView>
  </sheetViews>
  <sheetFormatPr defaultColWidth="9.140625" defaultRowHeight="10.5" customHeight="1"/>
  <cols>
    <col min="1" max="1" width="18.7109375" style="3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0.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0.5" customHeight="1">
      <c r="A3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0.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0.5" customHeight="1">
      <c r="A6" s="7" t="s">
        <v>12</v>
      </c>
      <c r="B6" s="43">
        <v>10</v>
      </c>
      <c r="C6" s="44">
        <v>5</v>
      </c>
      <c r="D6" s="43">
        <v>0</v>
      </c>
      <c r="E6" s="44">
        <v>1</v>
      </c>
      <c r="F6" s="43">
        <v>0</v>
      </c>
      <c r="G6" s="44">
        <v>1</v>
      </c>
      <c r="H6" s="43">
        <v>0</v>
      </c>
      <c r="I6" s="44">
        <v>1</v>
      </c>
      <c r="J6" s="43">
        <v>0</v>
      </c>
      <c r="K6" s="44">
        <v>0</v>
      </c>
      <c r="L6" s="43">
        <v>1</v>
      </c>
      <c r="M6" s="44">
        <v>1</v>
      </c>
      <c r="N6" s="43">
        <f aca="true" t="shared" si="0" ref="N6:O10">L6+J6+H6+F6+D6+B6</f>
        <v>11</v>
      </c>
      <c r="O6" s="44">
        <f t="shared" si="0"/>
        <v>9</v>
      </c>
      <c r="P6" s="45">
        <f>O6+N6</f>
        <v>20</v>
      </c>
    </row>
    <row r="7" spans="1:16" ht="10.5" customHeight="1">
      <c r="A7" s="17" t="s">
        <v>46</v>
      </c>
      <c r="B7" s="43">
        <v>18</v>
      </c>
      <c r="C7" s="44">
        <v>6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1</v>
      </c>
      <c r="M7" s="44">
        <v>0</v>
      </c>
      <c r="N7" s="43">
        <f t="shared" si="0"/>
        <v>19</v>
      </c>
      <c r="O7" s="44">
        <f t="shared" si="0"/>
        <v>6</v>
      </c>
      <c r="P7" s="45">
        <f>O7+N7</f>
        <v>25</v>
      </c>
    </row>
    <row r="8" spans="1:16" ht="10.5" customHeight="1">
      <c r="A8" s="7" t="s">
        <v>47</v>
      </c>
      <c r="B8" s="43">
        <v>17</v>
      </c>
      <c r="C8" s="44">
        <v>3</v>
      </c>
      <c r="D8" s="43">
        <v>0</v>
      </c>
      <c r="E8" s="44">
        <v>1</v>
      </c>
      <c r="F8" s="43">
        <v>0</v>
      </c>
      <c r="G8" s="44">
        <v>0</v>
      </c>
      <c r="H8" s="43">
        <v>0</v>
      </c>
      <c r="I8" s="44">
        <v>1</v>
      </c>
      <c r="J8" s="43">
        <v>0</v>
      </c>
      <c r="K8" s="44">
        <v>1</v>
      </c>
      <c r="L8" s="43">
        <v>3</v>
      </c>
      <c r="M8" s="44">
        <v>0</v>
      </c>
      <c r="N8" s="43">
        <f t="shared" si="0"/>
        <v>20</v>
      </c>
      <c r="O8" s="44">
        <f t="shared" si="0"/>
        <v>6</v>
      </c>
      <c r="P8" s="45">
        <f>O8+N8</f>
        <v>26</v>
      </c>
    </row>
    <row r="9" spans="1:16" ht="10.5" customHeight="1">
      <c r="A9" s="7" t="s">
        <v>48</v>
      </c>
      <c r="B9" s="43">
        <v>23</v>
      </c>
      <c r="C9" s="44">
        <v>8</v>
      </c>
      <c r="D9" s="43">
        <v>1</v>
      </c>
      <c r="E9" s="44">
        <v>0</v>
      </c>
      <c r="F9" s="43">
        <v>0</v>
      </c>
      <c r="G9" s="44">
        <v>0</v>
      </c>
      <c r="H9" s="43">
        <v>1</v>
      </c>
      <c r="I9" s="44">
        <v>0</v>
      </c>
      <c r="J9" s="43">
        <v>1</v>
      </c>
      <c r="K9" s="44">
        <v>0</v>
      </c>
      <c r="L9" s="43">
        <v>1</v>
      </c>
      <c r="M9" s="44">
        <v>2</v>
      </c>
      <c r="N9" s="43">
        <f t="shared" si="0"/>
        <v>27</v>
      </c>
      <c r="O9" s="44">
        <f t="shared" si="0"/>
        <v>10</v>
      </c>
      <c r="P9" s="45">
        <f>O9+N9</f>
        <v>37</v>
      </c>
    </row>
    <row r="10" spans="1:16" ht="10.5" customHeight="1">
      <c r="A10" s="7" t="s">
        <v>51</v>
      </c>
      <c r="B10" s="43">
        <v>11</v>
      </c>
      <c r="C10" s="44">
        <v>6</v>
      </c>
      <c r="D10" s="43">
        <v>2</v>
      </c>
      <c r="E10" s="44">
        <v>0</v>
      </c>
      <c r="F10" s="43">
        <v>0</v>
      </c>
      <c r="G10" s="44">
        <v>0</v>
      </c>
      <c r="H10" s="43">
        <v>0</v>
      </c>
      <c r="I10" s="44">
        <v>1</v>
      </c>
      <c r="J10" s="43">
        <v>0</v>
      </c>
      <c r="K10" s="44">
        <v>0</v>
      </c>
      <c r="L10" s="43">
        <v>2</v>
      </c>
      <c r="M10" s="44">
        <v>0</v>
      </c>
      <c r="N10" s="43">
        <f t="shared" si="0"/>
        <v>15</v>
      </c>
      <c r="O10" s="44">
        <f t="shared" si="0"/>
        <v>7</v>
      </c>
      <c r="P10" s="45">
        <f>O10+N10</f>
        <v>22</v>
      </c>
    </row>
    <row r="11" spans="2:16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3" spans="1:16" ht="10.5" customHeight="1">
      <c r="A13"/>
      <c r="B13" s="33" t="s">
        <v>2</v>
      </c>
      <c r="C13" s="34"/>
      <c r="D13" s="33" t="s">
        <v>3</v>
      </c>
      <c r="E13" s="34"/>
      <c r="F13" s="33" t="s">
        <v>4</v>
      </c>
      <c r="G13" s="34"/>
      <c r="H13" s="33" t="s">
        <v>5</v>
      </c>
      <c r="I13" s="34"/>
      <c r="J13" s="33" t="s">
        <v>6</v>
      </c>
      <c r="K13" s="34"/>
      <c r="L13" s="33" t="s">
        <v>7</v>
      </c>
      <c r="M13" s="34"/>
      <c r="N13" s="33" t="s">
        <v>8</v>
      </c>
      <c r="O13" s="34"/>
      <c r="P13" s="29" t="s">
        <v>9</v>
      </c>
    </row>
    <row r="14" spans="1:16" ht="10.5" customHeight="1">
      <c r="A14" s="7" t="s">
        <v>1</v>
      </c>
      <c r="B14" s="30" t="s">
        <v>10</v>
      </c>
      <c r="C14" s="31" t="s">
        <v>11</v>
      </c>
      <c r="D14" s="30" t="s">
        <v>10</v>
      </c>
      <c r="E14" s="31" t="s">
        <v>11</v>
      </c>
      <c r="F14" s="30" t="s">
        <v>10</v>
      </c>
      <c r="G14" s="31" t="s">
        <v>11</v>
      </c>
      <c r="H14" s="30" t="s">
        <v>10</v>
      </c>
      <c r="I14" s="31" t="s">
        <v>11</v>
      </c>
      <c r="J14" s="30" t="s">
        <v>10</v>
      </c>
      <c r="K14" s="31" t="s">
        <v>11</v>
      </c>
      <c r="L14" s="30" t="s">
        <v>10</v>
      </c>
      <c r="M14" s="31" t="s">
        <v>11</v>
      </c>
      <c r="N14" s="30" t="s">
        <v>10</v>
      </c>
      <c r="O14" s="31" t="s">
        <v>11</v>
      </c>
      <c r="P14" s="32" t="s">
        <v>8</v>
      </c>
    </row>
    <row r="15" spans="1:16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0.5" customHeight="1">
      <c r="A16" s="7" t="s">
        <v>12</v>
      </c>
      <c r="B16" s="43">
        <v>6</v>
      </c>
      <c r="C16" s="44">
        <v>3</v>
      </c>
      <c r="D16" s="43">
        <v>1</v>
      </c>
      <c r="E16" s="44">
        <v>0</v>
      </c>
      <c r="F16" s="43">
        <v>0</v>
      </c>
      <c r="G16" s="44">
        <v>1</v>
      </c>
      <c r="H16" s="43">
        <v>0</v>
      </c>
      <c r="I16" s="44">
        <v>0</v>
      </c>
      <c r="J16" s="43">
        <v>0</v>
      </c>
      <c r="K16" s="44">
        <v>0</v>
      </c>
      <c r="L16" s="43">
        <v>8</v>
      </c>
      <c r="M16" s="44">
        <v>5</v>
      </c>
      <c r="N16" s="43">
        <f aca="true" t="shared" si="1" ref="N16:O20">L16+J16+H16+F16+D16+B16</f>
        <v>15</v>
      </c>
      <c r="O16" s="44">
        <f t="shared" si="1"/>
        <v>9</v>
      </c>
      <c r="P16" s="45">
        <f>O16+N16</f>
        <v>24</v>
      </c>
    </row>
    <row r="17" spans="1:16" ht="10.5" customHeight="1">
      <c r="A17" s="17" t="s">
        <v>46</v>
      </c>
      <c r="B17" s="43">
        <v>9</v>
      </c>
      <c r="C17" s="44">
        <v>2</v>
      </c>
      <c r="D17" s="43">
        <v>0</v>
      </c>
      <c r="E17" s="44">
        <v>0</v>
      </c>
      <c r="F17" s="43">
        <v>0</v>
      </c>
      <c r="G17" s="44">
        <v>0</v>
      </c>
      <c r="H17" s="43">
        <v>4</v>
      </c>
      <c r="I17" s="44">
        <v>1</v>
      </c>
      <c r="J17" s="43">
        <v>0</v>
      </c>
      <c r="K17" s="44">
        <v>0</v>
      </c>
      <c r="L17" s="43">
        <v>9</v>
      </c>
      <c r="M17" s="44">
        <v>1</v>
      </c>
      <c r="N17" s="43">
        <f t="shared" si="1"/>
        <v>22</v>
      </c>
      <c r="O17" s="44">
        <f t="shared" si="1"/>
        <v>4</v>
      </c>
      <c r="P17" s="45">
        <f>O17+N17</f>
        <v>26</v>
      </c>
    </row>
    <row r="18" spans="1:16" ht="10.5" customHeight="1">
      <c r="A18" s="7" t="s">
        <v>47</v>
      </c>
      <c r="B18" s="43">
        <v>7</v>
      </c>
      <c r="C18" s="44">
        <v>4</v>
      </c>
      <c r="D18" s="43">
        <v>1</v>
      </c>
      <c r="E18" s="44">
        <v>1</v>
      </c>
      <c r="F18" s="43">
        <v>0</v>
      </c>
      <c r="G18" s="44">
        <v>0</v>
      </c>
      <c r="H18" s="43">
        <v>3</v>
      </c>
      <c r="I18" s="44">
        <v>1</v>
      </c>
      <c r="J18" s="43">
        <v>1</v>
      </c>
      <c r="K18" s="44">
        <v>0</v>
      </c>
      <c r="L18" s="43">
        <v>9</v>
      </c>
      <c r="M18" s="44">
        <v>2</v>
      </c>
      <c r="N18" s="43">
        <f t="shared" si="1"/>
        <v>21</v>
      </c>
      <c r="O18" s="44">
        <f t="shared" si="1"/>
        <v>8</v>
      </c>
      <c r="P18" s="45">
        <f>O18+N18</f>
        <v>29</v>
      </c>
    </row>
    <row r="19" spans="1:16" ht="10.5" customHeight="1">
      <c r="A19" s="7" t="s">
        <v>48</v>
      </c>
      <c r="B19" s="43">
        <v>3</v>
      </c>
      <c r="C19" s="44">
        <v>1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3</v>
      </c>
      <c r="J19" s="43">
        <v>0</v>
      </c>
      <c r="K19" s="44">
        <v>0</v>
      </c>
      <c r="L19" s="43">
        <v>5</v>
      </c>
      <c r="M19" s="44">
        <v>8</v>
      </c>
      <c r="N19" s="43">
        <f t="shared" si="1"/>
        <v>8</v>
      </c>
      <c r="O19" s="44">
        <f t="shared" si="1"/>
        <v>12</v>
      </c>
      <c r="P19" s="45">
        <f>O19+N19</f>
        <v>20</v>
      </c>
    </row>
    <row r="20" spans="1:16" ht="10.5" customHeight="1">
      <c r="A20" s="7" t="s">
        <v>51</v>
      </c>
      <c r="B20" s="43">
        <v>8</v>
      </c>
      <c r="C20" s="44">
        <v>3</v>
      </c>
      <c r="D20" s="43">
        <v>0</v>
      </c>
      <c r="E20" s="44">
        <v>0</v>
      </c>
      <c r="F20" s="43">
        <v>1</v>
      </c>
      <c r="G20" s="44">
        <v>0</v>
      </c>
      <c r="H20" s="43">
        <v>1</v>
      </c>
      <c r="I20" s="44">
        <v>3</v>
      </c>
      <c r="J20" s="43">
        <v>0</v>
      </c>
      <c r="K20" s="44">
        <v>0</v>
      </c>
      <c r="L20" s="43">
        <v>27</v>
      </c>
      <c r="M20" s="44">
        <v>5</v>
      </c>
      <c r="N20" s="43">
        <f t="shared" si="1"/>
        <v>37</v>
      </c>
      <c r="O20" s="44">
        <f t="shared" si="1"/>
        <v>11</v>
      </c>
      <c r="P20" s="45">
        <f>O20+N20</f>
        <v>48</v>
      </c>
    </row>
    <row r="21" spans="2:16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3" spans="1:16" ht="10.5" customHeight="1">
      <c r="A23"/>
      <c r="B23" s="33" t="s">
        <v>2</v>
      </c>
      <c r="C23" s="34"/>
      <c r="D23" s="33" t="s">
        <v>3</v>
      </c>
      <c r="E23" s="34"/>
      <c r="F23" s="33" t="s">
        <v>4</v>
      </c>
      <c r="G23" s="34"/>
      <c r="H23" s="33" t="s">
        <v>5</v>
      </c>
      <c r="I23" s="34"/>
      <c r="J23" s="33" t="s">
        <v>6</v>
      </c>
      <c r="K23" s="34"/>
      <c r="L23" s="33" t="s">
        <v>7</v>
      </c>
      <c r="M23" s="34"/>
      <c r="N23" s="33" t="s">
        <v>8</v>
      </c>
      <c r="O23" s="34"/>
      <c r="P23" s="29" t="s">
        <v>9</v>
      </c>
    </row>
    <row r="24" spans="1:16" ht="10.5" customHeight="1">
      <c r="A24" s="7" t="s">
        <v>13</v>
      </c>
      <c r="B24" s="30" t="s">
        <v>10</v>
      </c>
      <c r="C24" s="31" t="s">
        <v>11</v>
      </c>
      <c r="D24" s="30" t="s">
        <v>10</v>
      </c>
      <c r="E24" s="31" t="s">
        <v>11</v>
      </c>
      <c r="F24" s="30" t="s">
        <v>10</v>
      </c>
      <c r="G24" s="31" t="s">
        <v>11</v>
      </c>
      <c r="H24" s="30" t="s">
        <v>10</v>
      </c>
      <c r="I24" s="31" t="s">
        <v>11</v>
      </c>
      <c r="J24" s="30" t="s">
        <v>10</v>
      </c>
      <c r="K24" s="31" t="s">
        <v>11</v>
      </c>
      <c r="L24" s="30" t="s">
        <v>10</v>
      </c>
      <c r="M24" s="31" t="s">
        <v>11</v>
      </c>
      <c r="N24" s="30" t="s">
        <v>10</v>
      </c>
      <c r="O24" s="31" t="s">
        <v>11</v>
      </c>
      <c r="P24" s="32" t="s">
        <v>8</v>
      </c>
    </row>
    <row r="25" spans="1:16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10"/>
    </row>
    <row r="26" spans="1:16" ht="10.5" customHeight="1">
      <c r="A26" s="7" t="s">
        <v>12</v>
      </c>
      <c r="B26" s="43">
        <v>1</v>
      </c>
      <c r="C26" s="44">
        <v>0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  <c r="L26" s="43">
        <v>0</v>
      </c>
      <c r="M26" s="44">
        <v>0</v>
      </c>
      <c r="N26" s="43">
        <f aca="true" t="shared" si="2" ref="N26:O30">L26+J26+H26+F26+D26+B26</f>
        <v>1</v>
      </c>
      <c r="O26" s="44">
        <f t="shared" si="2"/>
        <v>0</v>
      </c>
      <c r="P26" s="45">
        <f>O26+N26</f>
        <v>1</v>
      </c>
    </row>
    <row r="27" spans="1:16" ht="10.5" customHeight="1">
      <c r="A27" s="17" t="s">
        <v>46</v>
      </c>
      <c r="B27" s="43">
        <v>2</v>
      </c>
      <c r="C27" s="44">
        <v>1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  <c r="L27" s="43">
        <v>1</v>
      </c>
      <c r="M27" s="44">
        <v>0</v>
      </c>
      <c r="N27" s="43">
        <f t="shared" si="2"/>
        <v>3</v>
      </c>
      <c r="O27" s="44">
        <f t="shared" si="2"/>
        <v>1</v>
      </c>
      <c r="P27" s="45">
        <f>O27+N27</f>
        <v>4</v>
      </c>
    </row>
    <row r="28" spans="1:16" ht="10.5" customHeight="1">
      <c r="A28" s="7" t="s">
        <v>47</v>
      </c>
      <c r="B28" s="43">
        <v>2</v>
      </c>
      <c r="C28" s="44">
        <v>0</v>
      </c>
      <c r="D28" s="43">
        <v>0</v>
      </c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3">
        <v>0</v>
      </c>
      <c r="K28" s="44">
        <v>0</v>
      </c>
      <c r="L28" s="43">
        <v>0</v>
      </c>
      <c r="M28" s="44">
        <v>0</v>
      </c>
      <c r="N28" s="43">
        <f t="shared" si="2"/>
        <v>2</v>
      </c>
      <c r="O28" s="44">
        <f t="shared" si="2"/>
        <v>0</v>
      </c>
      <c r="P28" s="45">
        <f>O28+N28</f>
        <v>2</v>
      </c>
    </row>
    <row r="29" spans="1:16" ht="10.5" customHeight="1">
      <c r="A29" s="7" t="s">
        <v>48</v>
      </c>
      <c r="B29" s="43">
        <v>2</v>
      </c>
      <c r="C29" s="44">
        <v>0</v>
      </c>
      <c r="D29" s="43">
        <v>0</v>
      </c>
      <c r="E29" s="44">
        <v>0</v>
      </c>
      <c r="F29" s="43">
        <v>0</v>
      </c>
      <c r="G29" s="44">
        <v>0</v>
      </c>
      <c r="H29" s="43">
        <v>0</v>
      </c>
      <c r="I29" s="44">
        <v>0</v>
      </c>
      <c r="J29" s="43">
        <v>0</v>
      </c>
      <c r="K29" s="44">
        <v>0</v>
      </c>
      <c r="L29" s="43">
        <v>0</v>
      </c>
      <c r="M29" s="44">
        <v>0</v>
      </c>
      <c r="N29" s="43">
        <f t="shared" si="2"/>
        <v>2</v>
      </c>
      <c r="O29" s="44">
        <f t="shared" si="2"/>
        <v>0</v>
      </c>
      <c r="P29" s="45">
        <f>O29+N29</f>
        <v>2</v>
      </c>
    </row>
    <row r="30" spans="1:16" ht="10.5" customHeight="1">
      <c r="A30" s="7" t="s">
        <v>51</v>
      </c>
      <c r="B30" s="43">
        <v>2</v>
      </c>
      <c r="C30" s="44">
        <v>0</v>
      </c>
      <c r="D30" s="43">
        <v>0</v>
      </c>
      <c r="E30" s="44">
        <v>0</v>
      </c>
      <c r="F30" s="43">
        <v>0</v>
      </c>
      <c r="G30" s="44">
        <v>0</v>
      </c>
      <c r="H30" s="43">
        <v>0</v>
      </c>
      <c r="I30" s="44">
        <v>0</v>
      </c>
      <c r="J30" s="43">
        <v>0</v>
      </c>
      <c r="K30" s="44">
        <v>0</v>
      </c>
      <c r="L30" s="43">
        <v>0</v>
      </c>
      <c r="M30" s="44">
        <v>0</v>
      </c>
      <c r="N30" s="43">
        <f t="shared" si="2"/>
        <v>2</v>
      </c>
      <c r="O30" s="44">
        <f t="shared" si="2"/>
        <v>0</v>
      </c>
      <c r="P30" s="45">
        <f>O30+N30</f>
        <v>2</v>
      </c>
    </row>
    <row r="31" spans="2:16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</row>
    <row r="33" ht="10.5" customHeight="1">
      <c r="A33" s="7" t="s">
        <v>22</v>
      </c>
    </row>
    <row r="34" spans="1:16" ht="10.5" customHeight="1">
      <c r="A34" s="7" t="s">
        <v>15</v>
      </c>
      <c r="B34" s="33" t="s">
        <v>2</v>
      </c>
      <c r="C34" s="34"/>
      <c r="D34" s="33" t="s">
        <v>3</v>
      </c>
      <c r="E34" s="34"/>
      <c r="F34" s="33" t="s">
        <v>4</v>
      </c>
      <c r="G34" s="34"/>
      <c r="H34" s="33" t="s">
        <v>5</v>
      </c>
      <c r="I34" s="34"/>
      <c r="J34" s="33" t="s">
        <v>6</v>
      </c>
      <c r="K34" s="34"/>
      <c r="L34" s="33" t="s">
        <v>7</v>
      </c>
      <c r="M34" s="34"/>
      <c r="N34" s="33" t="s">
        <v>8</v>
      </c>
      <c r="O34" s="34"/>
      <c r="P34" s="29" t="s">
        <v>9</v>
      </c>
    </row>
    <row r="35" spans="1:16" ht="10.5" customHeight="1">
      <c r="A35" s="7" t="s">
        <v>16</v>
      </c>
      <c r="B35" s="30" t="s">
        <v>10</v>
      </c>
      <c r="C35" s="31" t="s">
        <v>11</v>
      </c>
      <c r="D35" s="30" t="s">
        <v>10</v>
      </c>
      <c r="E35" s="31" t="s">
        <v>11</v>
      </c>
      <c r="F35" s="30" t="s">
        <v>10</v>
      </c>
      <c r="G35" s="31" t="s">
        <v>11</v>
      </c>
      <c r="H35" s="30" t="s">
        <v>10</v>
      </c>
      <c r="I35" s="31" t="s">
        <v>11</v>
      </c>
      <c r="J35" s="30" t="s">
        <v>10</v>
      </c>
      <c r="K35" s="31" t="s">
        <v>11</v>
      </c>
      <c r="L35" s="30" t="s">
        <v>10</v>
      </c>
      <c r="M35" s="31" t="s">
        <v>11</v>
      </c>
      <c r="N35" s="30" t="s">
        <v>10</v>
      </c>
      <c r="O35" s="31" t="s">
        <v>11</v>
      </c>
      <c r="P35" s="32" t="s">
        <v>8</v>
      </c>
    </row>
    <row r="36" spans="1:16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</row>
    <row r="37" spans="1:16" ht="10.5" customHeight="1">
      <c r="A37" s="7" t="s">
        <v>12</v>
      </c>
      <c r="B37" s="43">
        <v>166</v>
      </c>
      <c r="C37" s="44">
        <v>42</v>
      </c>
      <c r="D37" s="43">
        <v>12</v>
      </c>
      <c r="E37" s="44">
        <v>12</v>
      </c>
      <c r="F37" s="43">
        <v>0</v>
      </c>
      <c r="G37" s="44">
        <v>2</v>
      </c>
      <c r="H37" s="43">
        <v>2</v>
      </c>
      <c r="I37" s="44">
        <v>4</v>
      </c>
      <c r="J37" s="43">
        <v>4</v>
      </c>
      <c r="K37" s="44">
        <v>1</v>
      </c>
      <c r="L37" s="43">
        <v>10</v>
      </c>
      <c r="M37" s="44">
        <v>3</v>
      </c>
      <c r="N37" s="43">
        <f aca="true" t="shared" si="3" ref="N37:O41">L37+J37+H37+F37+D37+B37</f>
        <v>194</v>
      </c>
      <c r="O37" s="44">
        <f t="shared" si="3"/>
        <v>64</v>
      </c>
      <c r="P37" s="45">
        <f>O37+N37</f>
        <v>258</v>
      </c>
    </row>
    <row r="38" spans="1:16" s="2" customFormat="1" ht="10.5" customHeight="1">
      <c r="A38" s="17" t="s">
        <v>46</v>
      </c>
      <c r="B38" s="43">
        <v>155</v>
      </c>
      <c r="C38" s="44">
        <v>45</v>
      </c>
      <c r="D38" s="43">
        <v>10</v>
      </c>
      <c r="E38" s="44">
        <v>11</v>
      </c>
      <c r="F38" s="43">
        <v>0</v>
      </c>
      <c r="G38" s="44">
        <v>2</v>
      </c>
      <c r="H38" s="43">
        <v>5</v>
      </c>
      <c r="I38" s="44">
        <v>7</v>
      </c>
      <c r="J38" s="43">
        <v>6</v>
      </c>
      <c r="K38" s="44">
        <v>1</v>
      </c>
      <c r="L38" s="43">
        <v>11</v>
      </c>
      <c r="M38" s="44">
        <v>2</v>
      </c>
      <c r="N38" s="43">
        <f t="shared" si="3"/>
        <v>187</v>
      </c>
      <c r="O38" s="44">
        <f t="shared" si="3"/>
        <v>68</v>
      </c>
      <c r="P38" s="45">
        <f>O38+N38</f>
        <v>255</v>
      </c>
    </row>
    <row r="39" spans="1:16" s="2" customFormat="1" ht="10.5" customHeight="1">
      <c r="A39" s="17" t="s">
        <v>47</v>
      </c>
      <c r="B39" s="43">
        <v>186</v>
      </c>
      <c r="C39" s="44">
        <v>50</v>
      </c>
      <c r="D39" s="43">
        <v>13</v>
      </c>
      <c r="E39" s="44">
        <v>17</v>
      </c>
      <c r="F39" s="43">
        <v>2</v>
      </c>
      <c r="G39" s="44">
        <v>1</v>
      </c>
      <c r="H39" s="43">
        <v>7</v>
      </c>
      <c r="I39" s="44">
        <v>8</v>
      </c>
      <c r="J39" s="43">
        <v>5</v>
      </c>
      <c r="K39" s="44">
        <v>1</v>
      </c>
      <c r="L39" s="43">
        <v>11</v>
      </c>
      <c r="M39" s="44">
        <v>5</v>
      </c>
      <c r="N39" s="43">
        <f t="shared" si="3"/>
        <v>224</v>
      </c>
      <c r="O39" s="44">
        <f t="shared" si="3"/>
        <v>82</v>
      </c>
      <c r="P39" s="45">
        <f>O39+N39</f>
        <v>306</v>
      </c>
    </row>
    <row r="40" spans="1:16" s="2" customFormat="1" ht="10.5" customHeight="1">
      <c r="A40" s="17" t="s">
        <v>48</v>
      </c>
      <c r="B40" s="43">
        <v>164</v>
      </c>
      <c r="C40" s="47">
        <v>60</v>
      </c>
      <c r="D40" s="43">
        <v>14</v>
      </c>
      <c r="E40" s="47">
        <v>17</v>
      </c>
      <c r="F40" s="43">
        <v>1</v>
      </c>
      <c r="G40" s="47">
        <v>0</v>
      </c>
      <c r="H40" s="43">
        <v>10</v>
      </c>
      <c r="I40" s="47">
        <v>7</v>
      </c>
      <c r="J40" s="43">
        <v>8</v>
      </c>
      <c r="K40" s="47">
        <v>0</v>
      </c>
      <c r="L40" s="43">
        <v>10</v>
      </c>
      <c r="M40" s="47">
        <v>5</v>
      </c>
      <c r="N40" s="43">
        <f t="shared" si="3"/>
        <v>207</v>
      </c>
      <c r="O40" s="47">
        <f t="shared" si="3"/>
        <v>89</v>
      </c>
      <c r="P40" s="45">
        <f>O40+N40</f>
        <v>296</v>
      </c>
    </row>
    <row r="41" spans="1:16" s="2" customFormat="1" ht="10.5" customHeight="1">
      <c r="A41" s="17" t="s">
        <v>51</v>
      </c>
      <c r="B41" s="43">
        <v>180</v>
      </c>
      <c r="C41" s="47">
        <v>56</v>
      </c>
      <c r="D41" s="43">
        <v>10</v>
      </c>
      <c r="E41" s="47">
        <v>12</v>
      </c>
      <c r="F41" s="43">
        <v>6</v>
      </c>
      <c r="G41" s="47">
        <v>1</v>
      </c>
      <c r="H41" s="43">
        <v>9</v>
      </c>
      <c r="I41" s="47">
        <v>8</v>
      </c>
      <c r="J41" s="43">
        <v>6</v>
      </c>
      <c r="K41" s="47">
        <v>0</v>
      </c>
      <c r="L41" s="43">
        <v>14</v>
      </c>
      <c r="M41" s="47">
        <v>9</v>
      </c>
      <c r="N41" s="43">
        <f t="shared" si="3"/>
        <v>225</v>
      </c>
      <c r="O41" s="47">
        <f t="shared" si="3"/>
        <v>86</v>
      </c>
      <c r="P41" s="45">
        <f>O41+N41</f>
        <v>311</v>
      </c>
    </row>
    <row r="42" spans="1:16" ht="10.5" customHeight="1">
      <c r="A42" s="7"/>
      <c r="B42" s="11"/>
      <c r="C42" s="19"/>
      <c r="D42" s="11"/>
      <c r="E42" s="19"/>
      <c r="F42" s="11"/>
      <c r="G42" s="19"/>
      <c r="H42" s="11"/>
      <c r="I42" s="19"/>
      <c r="J42" s="11"/>
      <c r="K42" s="19"/>
      <c r="L42" s="11"/>
      <c r="M42" s="19"/>
      <c r="N42" s="11"/>
      <c r="O42" s="19"/>
      <c r="P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14</v>
      </c>
    </row>
    <row r="45" spans="1:16" ht="10.5" customHeight="1">
      <c r="A45" s="7" t="s">
        <v>15</v>
      </c>
      <c r="B45" s="33" t="s">
        <v>2</v>
      </c>
      <c r="C45" s="34"/>
      <c r="D45" s="33" t="s">
        <v>3</v>
      </c>
      <c r="E45" s="34"/>
      <c r="F45" s="33" t="s">
        <v>4</v>
      </c>
      <c r="G45" s="34"/>
      <c r="H45" s="33" t="s">
        <v>5</v>
      </c>
      <c r="I45" s="34"/>
      <c r="J45" s="33" t="s">
        <v>6</v>
      </c>
      <c r="K45" s="34"/>
      <c r="L45" s="33" t="s">
        <v>7</v>
      </c>
      <c r="M45" s="34"/>
      <c r="N45" s="33" t="s">
        <v>8</v>
      </c>
      <c r="O45" s="34"/>
      <c r="P45" s="29" t="s">
        <v>9</v>
      </c>
    </row>
    <row r="46" spans="1:16" ht="10.5" customHeight="1">
      <c r="A46" s="7" t="s">
        <v>16</v>
      </c>
      <c r="B46" s="30" t="s">
        <v>10</v>
      </c>
      <c r="C46" s="31" t="s">
        <v>11</v>
      </c>
      <c r="D46" s="30" t="s">
        <v>10</v>
      </c>
      <c r="E46" s="31" t="s">
        <v>11</v>
      </c>
      <c r="F46" s="30" t="s">
        <v>10</v>
      </c>
      <c r="G46" s="31" t="s">
        <v>11</v>
      </c>
      <c r="H46" s="30" t="s">
        <v>10</v>
      </c>
      <c r="I46" s="31" t="s">
        <v>11</v>
      </c>
      <c r="J46" s="30" t="s">
        <v>10</v>
      </c>
      <c r="K46" s="31" t="s">
        <v>11</v>
      </c>
      <c r="L46" s="30" t="s">
        <v>10</v>
      </c>
      <c r="M46" s="31" t="s">
        <v>11</v>
      </c>
      <c r="N46" s="30" t="s">
        <v>10</v>
      </c>
      <c r="O46" s="31" t="s">
        <v>11</v>
      </c>
      <c r="P46" s="32" t="s">
        <v>8</v>
      </c>
    </row>
    <row r="47" spans="1:16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6"/>
    </row>
    <row r="48" spans="1:16" ht="10.5" customHeight="1">
      <c r="A48" s="7" t="s">
        <v>12</v>
      </c>
      <c r="B48" s="43">
        <v>46</v>
      </c>
      <c r="C48" s="44">
        <v>15</v>
      </c>
      <c r="D48" s="43">
        <v>1</v>
      </c>
      <c r="E48" s="44">
        <v>1</v>
      </c>
      <c r="F48" s="43">
        <v>1</v>
      </c>
      <c r="G48" s="44">
        <v>1</v>
      </c>
      <c r="H48" s="43">
        <v>2</v>
      </c>
      <c r="I48" s="44">
        <v>5</v>
      </c>
      <c r="J48" s="43">
        <v>0</v>
      </c>
      <c r="K48" s="44">
        <v>0</v>
      </c>
      <c r="L48" s="43">
        <v>17</v>
      </c>
      <c r="M48" s="44">
        <v>5</v>
      </c>
      <c r="N48" s="43">
        <f aca="true" t="shared" si="4" ref="N48:O52">L48+J48+H48+F48+D48+B48</f>
        <v>67</v>
      </c>
      <c r="O48" s="44">
        <f t="shared" si="4"/>
        <v>27</v>
      </c>
      <c r="P48" s="45">
        <f>O48+N48</f>
        <v>94</v>
      </c>
    </row>
    <row r="49" spans="1:16" s="2" customFormat="1" ht="10.5" customHeight="1">
      <c r="A49" s="17" t="s">
        <v>46</v>
      </c>
      <c r="B49" s="43">
        <v>35</v>
      </c>
      <c r="C49" s="44">
        <v>12</v>
      </c>
      <c r="D49" s="43">
        <v>2</v>
      </c>
      <c r="E49" s="44">
        <v>1</v>
      </c>
      <c r="F49" s="43">
        <v>1</v>
      </c>
      <c r="G49" s="44">
        <v>0</v>
      </c>
      <c r="H49" s="43">
        <v>2</v>
      </c>
      <c r="I49" s="44">
        <v>3</v>
      </c>
      <c r="J49" s="43">
        <v>1</v>
      </c>
      <c r="K49" s="44">
        <v>0</v>
      </c>
      <c r="L49" s="43">
        <v>20</v>
      </c>
      <c r="M49" s="44">
        <v>5</v>
      </c>
      <c r="N49" s="43">
        <f t="shared" si="4"/>
        <v>61</v>
      </c>
      <c r="O49" s="44">
        <f t="shared" si="4"/>
        <v>21</v>
      </c>
      <c r="P49" s="45">
        <f>O49+N49</f>
        <v>82</v>
      </c>
    </row>
    <row r="50" spans="1:16" s="2" customFormat="1" ht="10.5" customHeight="1">
      <c r="A50" s="17" t="s">
        <v>47</v>
      </c>
      <c r="B50" s="43">
        <v>23</v>
      </c>
      <c r="C50" s="44">
        <v>9</v>
      </c>
      <c r="D50" s="43">
        <v>2</v>
      </c>
      <c r="E50" s="44">
        <v>1</v>
      </c>
      <c r="F50" s="43">
        <v>1</v>
      </c>
      <c r="G50" s="44">
        <v>1</v>
      </c>
      <c r="H50" s="43">
        <v>6</v>
      </c>
      <c r="I50" s="44">
        <v>5</v>
      </c>
      <c r="J50" s="43">
        <v>1</v>
      </c>
      <c r="K50" s="44">
        <v>0</v>
      </c>
      <c r="L50" s="43">
        <v>26</v>
      </c>
      <c r="M50" s="44">
        <v>11</v>
      </c>
      <c r="N50" s="43">
        <f t="shared" si="4"/>
        <v>59</v>
      </c>
      <c r="O50" s="44">
        <f t="shared" si="4"/>
        <v>27</v>
      </c>
      <c r="P50" s="45">
        <f>O50+N50</f>
        <v>86</v>
      </c>
    </row>
    <row r="51" spans="1:16" s="2" customFormat="1" ht="10.5" customHeight="1">
      <c r="A51" s="17" t="s">
        <v>48</v>
      </c>
      <c r="B51" s="43">
        <v>29</v>
      </c>
      <c r="C51" s="47">
        <v>10</v>
      </c>
      <c r="D51" s="43">
        <v>4</v>
      </c>
      <c r="E51" s="47">
        <v>1</v>
      </c>
      <c r="F51" s="43">
        <v>1</v>
      </c>
      <c r="G51" s="47">
        <v>1</v>
      </c>
      <c r="H51" s="43">
        <v>6</v>
      </c>
      <c r="I51" s="47">
        <v>8</v>
      </c>
      <c r="J51" s="43">
        <v>0</v>
      </c>
      <c r="K51" s="47">
        <v>0</v>
      </c>
      <c r="L51" s="43">
        <v>39</v>
      </c>
      <c r="M51" s="47">
        <v>15</v>
      </c>
      <c r="N51" s="43">
        <f t="shared" si="4"/>
        <v>79</v>
      </c>
      <c r="O51" s="47">
        <f t="shared" si="4"/>
        <v>35</v>
      </c>
      <c r="P51" s="45">
        <f>O51+N51</f>
        <v>114</v>
      </c>
    </row>
    <row r="52" spans="1:16" s="2" customFormat="1" ht="10.5" customHeight="1">
      <c r="A52" s="17" t="s">
        <v>51</v>
      </c>
      <c r="B52" s="43">
        <v>39</v>
      </c>
      <c r="C52" s="47">
        <v>7</v>
      </c>
      <c r="D52" s="43">
        <v>3</v>
      </c>
      <c r="E52" s="47">
        <v>0</v>
      </c>
      <c r="F52" s="43">
        <v>0</v>
      </c>
      <c r="G52" s="47">
        <v>1</v>
      </c>
      <c r="H52" s="43">
        <v>5</v>
      </c>
      <c r="I52" s="47">
        <v>3</v>
      </c>
      <c r="J52" s="43">
        <v>0</v>
      </c>
      <c r="K52" s="47">
        <v>0</v>
      </c>
      <c r="L52" s="43">
        <v>42</v>
      </c>
      <c r="M52" s="47">
        <v>21</v>
      </c>
      <c r="N52" s="43">
        <f t="shared" si="4"/>
        <v>89</v>
      </c>
      <c r="O52" s="47">
        <f t="shared" si="4"/>
        <v>32</v>
      </c>
      <c r="P52" s="45">
        <f>O52+N52</f>
        <v>121</v>
      </c>
    </row>
    <row r="53" spans="1:16" ht="10.5" customHeight="1">
      <c r="A53" s="7"/>
      <c r="B53" s="11"/>
      <c r="C53" s="19"/>
      <c r="D53" s="11"/>
      <c r="E53" s="19"/>
      <c r="F53" s="11"/>
      <c r="G53" s="19"/>
      <c r="H53" s="11"/>
      <c r="I53" s="19"/>
      <c r="J53" s="11"/>
      <c r="K53" s="19"/>
      <c r="L53" s="11"/>
      <c r="M53" s="19"/>
      <c r="N53" s="11"/>
      <c r="O53" s="19"/>
      <c r="P53" s="13"/>
    </row>
    <row r="91" spans="1:16" s="2" customFormat="1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101" spans="1:16" s="2" customFormat="1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23" spans="1:16" s="2" customFormat="1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44" spans="1:16" s="2" customFormat="1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65" spans="1:16" s="2" customFormat="1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206" spans="1:16" s="2" customFormat="1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16" spans="1:16" s="2" customFormat="1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27" spans="1:16" s="2" customFormat="1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40" spans="1:16" s="2" customFormat="1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81" spans="1:16" s="2" customFormat="1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</sheetData>
  <printOptions horizontalCentered="1"/>
  <pageMargins left="0.25" right="0.25" top="0.75" bottom="0.5" header="0.5" footer="0.25"/>
  <pageSetup fitToHeight="1" fitToWidth="1" horizontalDpi="300" verticalDpi="300" orientation="landscape" scale="93" r:id="rId1"/>
  <headerFooter alignWithMargins="0">
    <oddFooter>&amp;L&amp;8Annual Reports using "old' schedule
  Academic year includes Fall, Spring, Summer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workbookViewId="0" topLeftCell="C19">
      <selection activeCell="F19" sqref="F1:F16384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36</v>
      </c>
    </row>
    <row r="3" ht="12.75" customHeight="1">
      <c r="A3" s="7" t="s">
        <v>22</v>
      </c>
    </row>
    <row r="4" spans="1:4" s="37" customFormat="1" ht="12.75" customHeight="1">
      <c r="A4" s="25" t="s">
        <v>15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0"/>
      <c r="C5" s="10"/>
      <c r="D5" s="10"/>
    </row>
    <row r="6" spans="1:4" ht="12.75" customHeight="1">
      <c r="A6" s="7" t="s">
        <v>12</v>
      </c>
      <c r="B6" s="16">
        <v>258</v>
      </c>
      <c r="C6" s="16">
        <v>238</v>
      </c>
      <c r="D6" s="16">
        <v>147</v>
      </c>
    </row>
    <row r="7" spans="1:4" s="2" customFormat="1" ht="12.75" customHeight="1">
      <c r="A7" s="17" t="s">
        <v>46</v>
      </c>
      <c r="B7" s="16">
        <v>255</v>
      </c>
      <c r="C7" s="16">
        <v>249</v>
      </c>
      <c r="D7" s="16">
        <v>149</v>
      </c>
    </row>
    <row r="8" spans="1:4" s="2" customFormat="1" ht="12.75" customHeight="1">
      <c r="A8" s="17" t="s">
        <v>47</v>
      </c>
      <c r="B8" s="16">
        <v>306</v>
      </c>
      <c r="C8" s="16">
        <v>270</v>
      </c>
      <c r="D8" s="16">
        <v>168</v>
      </c>
    </row>
    <row r="9" spans="1:4" s="2" customFormat="1" ht="12.75" customHeight="1">
      <c r="A9" s="17" t="s">
        <v>48</v>
      </c>
      <c r="B9" s="16">
        <f>'CS'!P40</f>
        <v>296</v>
      </c>
      <c r="C9" s="16">
        <v>284</v>
      </c>
      <c r="D9" s="16">
        <v>146</v>
      </c>
    </row>
    <row r="10" spans="1:4" s="2" customFormat="1" ht="12.75" customHeight="1">
      <c r="A10" s="17" t="s">
        <v>51</v>
      </c>
      <c r="B10" s="16">
        <f>'CS'!P41</f>
        <v>311</v>
      </c>
      <c r="C10" s="16">
        <v>295</v>
      </c>
      <c r="D10" s="16">
        <v>189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14</v>
      </c>
    </row>
    <row r="14" spans="1:4" s="37" customFormat="1" ht="12.75" customHeight="1">
      <c r="A14" s="25" t="s">
        <v>15</v>
      </c>
      <c r="B14" s="36" t="s">
        <v>17</v>
      </c>
      <c r="C14" s="36" t="s">
        <v>18</v>
      </c>
      <c r="D14" s="36" t="s">
        <v>19</v>
      </c>
    </row>
    <row r="15" spans="2:4" ht="12.75" customHeight="1">
      <c r="B15" s="10"/>
      <c r="C15" s="10"/>
      <c r="D15" s="10"/>
    </row>
    <row r="16" spans="1:4" ht="12.75" customHeight="1">
      <c r="A16" s="7" t="s">
        <v>12</v>
      </c>
      <c r="B16" s="16">
        <v>94</v>
      </c>
      <c r="C16" s="16">
        <v>87</v>
      </c>
      <c r="D16" s="16">
        <v>41</v>
      </c>
    </row>
    <row r="17" spans="1:4" ht="12.75" customHeight="1">
      <c r="A17" s="17" t="s">
        <v>46</v>
      </c>
      <c r="B17" s="16">
        <v>82</v>
      </c>
      <c r="C17" s="16">
        <v>73</v>
      </c>
      <c r="D17" s="16">
        <v>57</v>
      </c>
    </row>
    <row r="18" spans="1:4" s="2" customFormat="1" ht="12.75" customHeight="1">
      <c r="A18" s="17" t="s">
        <v>47</v>
      </c>
      <c r="B18" s="16">
        <v>86</v>
      </c>
      <c r="C18" s="16">
        <v>94</v>
      </c>
      <c r="D18" s="16">
        <v>73</v>
      </c>
    </row>
    <row r="19" spans="1:4" s="2" customFormat="1" ht="12.75" customHeight="1">
      <c r="A19" s="17" t="s">
        <v>48</v>
      </c>
      <c r="B19" s="16">
        <f>'CS'!P51</f>
        <v>114</v>
      </c>
      <c r="C19" s="16">
        <v>120</v>
      </c>
      <c r="D19" s="16">
        <v>72</v>
      </c>
    </row>
    <row r="20" spans="1:4" s="2" customFormat="1" ht="12.75" customHeight="1">
      <c r="A20" s="17" t="s">
        <v>51</v>
      </c>
      <c r="B20" s="9">
        <f>'CS'!P52</f>
        <v>121</v>
      </c>
      <c r="C20" s="58">
        <v>120</v>
      </c>
      <c r="D20" s="9">
        <v>75</v>
      </c>
    </row>
    <row r="21" spans="1:4" s="2" customFormat="1" ht="12.75" customHeight="1">
      <c r="A21" s="17"/>
      <c r="B21" s="57"/>
      <c r="C21" s="57"/>
      <c r="D21" s="57"/>
    </row>
    <row r="23" spans="1:8" s="37" customFormat="1" ht="12.75" customHeight="1">
      <c r="A23" s="25" t="s">
        <v>21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14</v>
      </c>
      <c r="G23" s="40" t="s">
        <v>8</v>
      </c>
      <c r="H23" s="40" t="s">
        <v>9</v>
      </c>
    </row>
    <row r="24" spans="1:8" s="37" customFormat="1" ht="12.75" customHeight="1">
      <c r="A24" s="25"/>
      <c r="B24" s="41" t="s">
        <v>23</v>
      </c>
      <c r="C24" s="41" t="s">
        <v>24</v>
      </c>
      <c r="D24" s="41" t="s">
        <v>22</v>
      </c>
      <c r="E24" s="41" t="s">
        <v>25</v>
      </c>
      <c r="F24" s="41" t="s">
        <v>26</v>
      </c>
      <c r="G24" s="42" t="s">
        <v>14</v>
      </c>
      <c r="H24" s="42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12</v>
      </c>
      <c r="B26" s="49">
        <v>3107.3</v>
      </c>
      <c r="C26" s="49">
        <v>2091</v>
      </c>
      <c r="D26" s="49">
        <f>C26+B26</f>
        <v>5198.3</v>
      </c>
      <c r="E26" s="49">
        <v>1428</v>
      </c>
      <c r="F26" s="49">
        <v>105</v>
      </c>
      <c r="G26" s="49">
        <f>F26+E26</f>
        <v>1533</v>
      </c>
      <c r="H26" s="50">
        <f>G26+D26</f>
        <v>6731.3</v>
      </c>
    </row>
    <row r="27" spans="1:8" ht="12.75" customHeight="1">
      <c r="A27" s="17" t="s">
        <v>46</v>
      </c>
      <c r="B27" s="49">
        <v>3119.6</v>
      </c>
      <c r="C27" s="49">
        <v>1989.3</v>
      </c>
      <c r="D27" s="49">
        <f>C27+B27</f>
        <v>5108.9</v>
      </c>
      <c r="E27" s="49">
        <v>1557</v>
      </c>
      <c r="F27" s="49">
        <v>78</v>
      </c>
      <c r="G27" s="49">
        <f>F27+E27</f>
        <v>1635</v>
      </c>
      <c r="H27" s="50">
        <f>G27+D27</f>
        <v>6743.9</v>
      </c>
    </row>
    <row r="28" spans="1:8" ht="12.75" customHeight="1">
      <c r="A28" s="7" t="s">
        <v>47</v>
      </c>
      <c r="B28" s="49">
        <v>2973</v>
      </c>
      <c r="C28" s="49">
        <v>1872</v>
      </c>
      <c r="D28" s="49">
        <f>C28+B28</f>
        <v>4845</v>
      </c>
      <c r="E28" s="49">
        <v>1878</v>
      </c>
      <c r="F28" s="49">
        <v>96</v>
      </c>
      <c r="G28" s="49">
        <f>F28+E28</f>
        <v>1974</v>
      </c>
      <c r="H28" s="50">
        <f>G28+D28</f>
        <v>6819</v>
      </c>
    </row>
    <row r="29" spans="1:8" ht="12.75" customHeight="1">
      <c r="A29" s="7" t="s">
        <v>48</v>
      </c>
      <c r="B29" s="49">
        <v>2988</v>
      </c>
      <c r="C29" s="49">
        <v>2103</v>
      </c>
      <c r="D29" s="49">
        <f>C29+B29</f>
        <v>5091</v>
      </c>
      <c r="E29" s="49">
        <v>2067</v>
      </c>
      <c r="F29" s="49">
        <v>54</v>
      </c>
      <c r="G29" s="49">
        <f>F29+E29</f>
        <v>2121</v>
      </c>
      <c r="H29" s="50">
        <f>G29+D29</f>
        <v>7212</v>
      </c>
    </row>
    <row r="30" spans="1:8" ht="12.75" customHeight="1">
      <c r="A30" s="7" t="s">
        <v>51</v>
      </c>
      <c r="B30" s="49">
        <v>3304</v>
      </c>
      <c r="C30" s="49">
        <v>2046</v>
      </c>
      <c r="D30" s="49">
        <f>C30+B30</f>
        <v>5350</v>
      </c>
      <c r="E30" s="49">
        <v>2250</v>
      </c>
      <c r="F30" s="49">
        <v>84</v>
      </c>
      <c r="G30" s="49">
        <f>F30+E30</f>
        <v>2334</v>
      </c>
      <c r="H30" s="50">
        <f>G30+D30</f>
        <v>7684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7" customFormat="1" ht="12.75" customHeight="1">
      <c r="A33" s="25" t="s">
        <v>27</v>
      </c>
      <c r="B33" s="39" t="s">
        <v>22</v>
      </c>
      <c r="C33" s="39" t="s">
        <v>22</v>
      </c>
      <c r="D33" s="39" t="s">
        <v>8</v>
      </c>
      <c r="E33" s="39" t="s">
        <v>14</v>
      </c>
      <c r="F33" s="39" t="s">
        <v>28</v>
      </c>
      <c r="G33" s="39" t="s">
        <v>29</v>
      </c>
      <c r="H33" s="40" t="s">
        <v>9</v>
      </c>
    </row>
    <row r="34" spans="2:8" s="37" customFormat="1" ht="12.75" customHeight="1">
      <c r="B34" s="41" t="s">
        <v>30</v>
      </c>
      <c r="C34" s="41" t="s">
        <v>31</v>
      </c>
      <c r="D34" s="41" t="s">
        <v>22</v>
      </c>
      <c r="E34" s="41" t="s">
        <v>25</v>
      </c>
      <c r="F34" s="41" t="s">
        <v>26</v>
      </c>
      <c r="G34" s="41" t="s">
        <v>14</v>
      </c>
      <c r="H34" s="4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12</v>
      </c>
      <c r="B36" s="22">
        <v>3418.03</v>
      </c>
      <c r="C36" s="22">
        <v>3094.68</v>
      </c>
      <c r="D36" s="22">
        <f>C36+B36</f>
        <v>6512.71</v>
      </c>
      <c r="E36" s="22">
        <v>7654.08</v>
      </c>
      <c r="F36" s="22">
        <v>1848</v>
      </c>
      <c r="G36" s="22">
        <f>F36+E36</f>
        <v>9502.08</v>
      </c>
      <c r="H36" s="23">
        <f>G36+D36</f>
        <v>16014.79</v>
      </c>
    </row>
    <row r="37" spans="1:8" ht="12.75" customHeight="1">
      <c r="A37" s="17" t="s">
        <v>46</v>
      </c>
      <c r="B37" s="22">
        <v>3431.56</v>
      </c>
      <c r="C37" s="22">
        <v>2944.18</v>
      </c>
      <c r="D37" s="22">
        <f>C37+B37</f>
        <v>6375.74</v>
      </c>
      <c r="E37" s="22">
        <v>8345.52</v>
      </c>
      <c r="F37" s="22">
        <v>1372.8</v>
      </c>
      <c r="G37" s="22">
        <f>F37+E37</f>
        <v>9718.32</v>
      </c>
      <c r="H37" s="23">
        <f>G37+D37</f>
        <v>16094.06</v>
      </c>
    </row>
    <row r="38" spans="1:8" ht="12.75" customHeight="1">
      <c r="A38" s="7" t="s">
        <v>47</v>
      </c>
      <c r="B38" s="22">
        <v>3270.3</v>
      </c>
      <c r="C38" s="22">
        <v>2770.56</v>
      </c>
      <c r="D38" s="22">
        <f>C38+B38</f>
        <v>6040.860000000001</v>
      </c>
      <c r="E38" s="22">
        <v>10066.08</v>
      </c>
      <c r="F38" s="22">
        <v>1689.6</v>
      </c>
      <c r="G38" s="22">
        <f>F38+E38</f>
        <v>11755.68</v>
      </c>
      <c r="H38" s="23">
        <f>G38+D38</f>
        <v>17796.54</v>
      </c>
    </row>
    <row r="39" spans="1:8" ht="12.75" customHeight="1">
      <c r="A39" s="7" t="s">
        <v>48</v>
      </c>
      <c r="B39" s="22">
        <v>3286.8</v>
      </c>
      <c r="C39" s="22">
        <v>3112.44</v>
      </c>
      <c r="D39" s="22">
        <f>C39+B39</f>
        <v>6399.24</v>
      </c>
      <c r="E39" s="22">
        <v>11079.12</v>
      </c>
      <c r="F39" s="22">
        <v>950.4</v>
      </c>
      <c r="G39" s="22">
        <f>F39+E39</f>
        <v>12029.52</v>
      </c>
      <c r="H39" s="23">
        <f>G39+D39</f>
        <v>18428.760000000002</v>
      </c>
    </row>
    <row r="40" spans="1:8" ht="12.75" customHeight="1">
      <c r="A40" s="7" t="s">
        <v>51</v>
      </c>
      <c r="B40" s="22">
        <v>3634.4</v>
      </c>
      <c r="C40" s="22">
        <v>3028.08</v>
      </c>
      <c r="D40" s="22">
        <f>C40+B40</f>
        <v>6662.48</v>
      </c>
      <c r="E40" s="22">
        <v>12060</v>
      </c>
      <c r="F40" s="22">
        <v>1478.4</v>
      </c>
      <c r="G40" s="22">
        <f>F40+E40</f>
        <v>13538.4</v>
      </c>
      <c r="H40" s="23">
        <f>G40+D40</f>
        <v>20200.879999999997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43" ht="12.75" customHeight="1">
      <c r="A43" s="60" t="s">
        <v>53</v>
      </c>
    </row>
    <row r="75" spans="1:9" s="2" customFormat="1" ht="12.75" customHeight="1">
      <c r="A75" s="26"/>
      <c r="B75" s="3"/>
      <c r="C75" s="3"/>
      <c r="D75" s="3"/>
      <c r="E75" s="3"/>
      <c r="F75" s="3"/>
      <c r="G75" s="3"/>
      <c r="H75" s="3"/>
      <c r="I75" s="3"/>
    </row>
    <row r="85" spans="1:9" s="2" customFormat="1" ht="12.75" customHeight="1">
      <c r="A85" s="26"/>
      <c r="B85" s="3"/>
      <c r="C85" s="3"/>
      <c r="D85" s="3"/>
      <c r="E85" s="3"/>
      <c r="F85" s="3"/>
      <c r="G85" s="3"/>
      <c r="H85" s="3"/>
      <c r="I85" s="3"/>
    </row>
    <row r="150" spans="1:9" s="2" customFormat="1" ht="12.75" customHeight="1">
      <c r="A150" s="26"/>
      <c r="B150" s="3"/>
      <c r="C150" s="3"/>
      <c r="D150" s="3"/>
      <c r="E150" s="3"/>
      <c r="F150" s="3"/>
      <c r="G150" s="3"/>
      <c r="H150" s="3"/>
      <c r="I150" s="3"/>
    </row>
    <row r="183" spans="1:9" s="2" customFormat="1" ht="12.75" customHeight="1">
      <c r="A183" s="26"/>
      <c r="B183" s="3"/>
      <c r="C183" s="3"/>
      <c r="D183" s="3"/>
      <c r="E183" s="3"/>
      <c r="F183" s="3"/>
      <c r="G183" s="3"/>
      <c r="H183" s="3"/>
      <c r="I183" s="3"/>
    </row>
    <row r="214" spans="1:9" s="2" customFormat="1" ht="12.75" customHeight="1">
      <c r="A214" s="26"/>
      <c r="B214" s="3"/>
      <c r="C214" s="3"/>
      <c r="D214" s="3"/>
      <c r="E214" s="3"/>
      <c r="F214" s="3"/>
      <c r="G214" s="3"/>
      <c r="H214" s="3"/>
      <c r="I214" s="3"/>
    </row>
    <row r="223" spans="1:9" s="2" customFormat="1" ht="12.75" customHeight="1">
      <c r="A223" s="26"/>
      <c r="B223" s="3"/>
      <c r="C223" s="3"/>
      <c r="D223" s="3"/>
      <c r="E223" s="3"/>
      <c r="F223" s="3"/>
      <c r="G223" s="3"/>
      <c r="H223" s="3"/>
      <c r="I223" s="3"/>
    </row>
    <row r="254" spans="1:9" s="2" customFormat="1" ht="12.75" customHeight="1">
      <c r="A254" s="26"/>
      <c r="B254" s="3"/>
      <c r="C254" s="3"/>
      <c r="D254" s="3"/>
      <c r="E254" s="3"/>
      <c r="F254" s="3"/>
      <c r="G254" s="3"/>
      <c r="H254" s="3"/>
      <c r="I254" s="3"/>
    </row>
    <row r="258" ht="12.75" customHeight="1"/>
    <row r="275" spans="1:9" s="2" customFormat="1" ht="12.75" customHeight="1">
      <c r="A275" s="26"/>
      <c r="B275" s="3"/>
      <c r="C275" s="3"/>
      <c r="D275" s="3"/>
      <c r="E275" s="3"/>
      <c r="F275" s="3"/>
      <c r="G275" s="3"/>
      <c r="H275" s="3"/>
      <c r="I275" s="3"/>
    </row>
  </sheetData>
  <printOptions horizontalCentered="1"/>
  <pageMargins left="0.25" right="0.25" top="0.75" bottom="0.5" header="0.5" footer="0.25"/>
  <pageSetup fitToHeight="1" fitToWidth="1" horizontalDpi="300" verticalDpi="300" orientation="landscape" scale="96" r:id="rId1"/>
  <headerFooter alignWithMargins="0">
    <oddFooter>&amp;L&amp;8Annual Reports using "old' schedule
  Academic year includes Fall, Spring, Summer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workbookViewId="0" topLeftCell="B1">
      <selection activeCell="G21" sqref="G21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37</v>
      </c>
      <c r="F1"/>
      <c r="G1"/>
      <c r="H1"/>
    </row>
    <row r="3" spans="1:8" s="37" customFormat="1" ht="12.75" customHeight="1">
      <c r="A3" s="25" t="s">
        <v>21</v>
      </c>
      <c r="B3" s="39" t="s">
        <v>22</v>
      </c>
      <c r="C3" s="39" t="s">
        <v>22</v>
      </c>
      <c r="D3" s="39" t="s">
        <v>8</v>
      </c>
      <c r="E3" s="39" t="s">
        <v>14</v>
      </c>
      <c r="F3" s="39" t="s">
        <v>14</v>
      </c>
      <c r="G3" s="40" t="s">
        <v>8</v>
      </c>
      <c r="H3" s="40" t="s">
        <v>9</v>
      </c>
    </row>
    <row r="4" spans="1:8" s="37" customFormat="1" ht="12.75" customHeight="1">
      <c r="A4" s="25"/>
      <c r="B4" s="41" t="s">
        <v>23</v>
      </c>
      <c r="C4" s="41" t="s">
        <v>24</v>
      </c>
      <c r="D4" s="41" t="s">
        <v>22</v>
      </c>
      <c r="E4" s="41" t="s">
        <v>25</v>
      </c>
      <c r="F4" s="41" t="s">
        <v>26</v>
      </c>
      <c r="G4" s="42" t="s">
        <v>14</v>
      </c>
      <c r="H4" s="42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12</v>
      </c>
      <c r="B6" s="49">
        <v>704</v>
      </c>
      <c r="C6" s="49">
        <v>21</v>
      </c>
      <c r="D6" s="49">
        <f>C6+B6</f>
        <v>725</v>
      </c>
      <c r="E6" s="49">
        <v>0</v>
      </c>
      <c r="F6" s="49">
        <v>0</v>
      </c>
      <c r="G6" s="49">
        <f>F6+E6</f>
        <v>0</v>
      </c>
      <c r="H6" s="50">
        <f>G6+D6</f>
        <v>725</v>
      </c>
    </row>
    <row r="7" spans="1:8" ht="12.75" customHeight="1">
      <c r="A7" s="7" t="s">
        <v>46</v>
      </c>
      <c r="B7" s="49">
        <v>619</v>
      </c>
      <c r="C7" s="49">
        <v>39</v>
      </c>
      <c r="D7" s="49">
        <f>C7+B7</f>
        <v>658</v>
      </c>
      <c r="E7" s="49">
        <v>9</v>
      </c>
      <c r="F7" s="49">
        <v>0</v>
      </c>
      <c r="G7" s="49">
        <f>F7+E7</f>
        <v>9</v>
      </c>
      <c r="H7" s="50">
        <f>G7+D7</f>
        <v>667</v>
      </c>
    </row>
    <row r="8" spans="1:8" ht="12.75" customHeight="1">
      <c r="A8" s="7" t="s">
        <v>47</v>
      </c>
      <c r="B8" s="49">
        <v>396</v>
      </c>
      <c r="C8" s="49">
        <v>42</v>
      </c>
      <c r="D8" s="49">
        <f>C8+B8</f>
        <v>438</v>
      </c>
      <c r="E8" s="49">
        <v>9</v>
      </c>
      <c r="F8" s="49">
        <v>0</v>
      </c>
      <c r="G8" s="49">
        <f>F8+E8</f>
        <v>9</v>
      </c>
      <c r="H8" s="50">
        <f>G8+D8</f>
        <v>447</v>
      </c>
    </row>
    <row r="9" spans="1:8" ht="12.75" customHeight="1">
      <c r="A9" s="7" t="s">
        <v>48</v>
      </c>
      <c r="B9" s="49">
        <v>866</v>
      </c>
      <c r="C9" s="49">
        <v>37</v>
      </c>
      <c r="D9" s="49">
        <f>C9+B9</f>
        <v>903</v>
      </c>
      <c r="E9" s="49">
        <v>15</v>
      </c>
      <c r="F9" s="49">
        <v>0</v>
      </c>
      <c r="G9" s="49">
        <f>F9+E9</f>
        <v>15</v>
      </c>
      <c r="H9" s="50">
        <f>G9+D9</f>
        <v>918</v>
      </c>
    </row>
    <row r="10" spans="1:8" ht="12.75" customHeight="1">
      <c r="A10" s="7" t="s">
        <v>51</v>
      </c>
      <c r="B10" s="49">
        <v>1625</v>
      </c>
      <c r="C10" s="49">
        <v>42</v>
      </c>
      <c r="D10" s="49">
        <f>C10+B10</f>
        <v>1667</v>
      </c>
      <c r="E10" s="49">
        <v>12</v>
      </c>
      <c r="F10" s="49">
        <v>0</v>
      </c>
      <c r="G10" s="49">
        <f>F10+E10</f>
        <v>12</v>
      </c>
      <c r="H10" s="50">
        <f>G10+D10</f>
        <v>1679</v>
      </c>
    </row>
    <row r="11" spans="1:8" ht="12.75" customHeight="1">
      <c r="A11" s="27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ht="12.75" customHeight="1">
      <c r="A13" s="27"/>
      <c r="B13"/>
      <c r="C13"/>
      <c r="D13"/>
      <c r="E13"/>
      <c r="F13" s="2"/>
      <c r="G13" s="2"/>
      <c r="H13" s="2"/>
    </row>
    <row r="14" spans="1:8" s="37" customFormat="1" ht="12.75" customHeight="1">
      <c r="A14" s="25" t="s">
        <v>27</v>
      </c>
      <c r="B14" s="39" t="s">
        <v>22</v>
      </c>
      <c r="C14" s="39" t="s">
        <v>22</v>
      </c>
      <c r="D14" s="39" t="s">
        <v>8</v>
      </c>
      <c r="E14" s="39" t="s">
        <v>14</v>
      </c>
      <c r="F14" s="39" t="s">
        <v>28</v>
      </c>
      <c r="G14" s="39" t="s">
        <v>29</v>
      </c>
      <c r="H14" s="40" t="s">
        <v>9</v>
      </c>
    </row>
    <row r="15" spans="2:8" s="37" customFormat="1" ht="12.75" customHeight="1">
      <c r="B15" s="41" t="s">
        <v>30</v>
      </c>
      <c r="C15" s="41" t="s">
        <v>31</v>
      </c>
      <c r="D15" s="41" t="s">
        <v>22</v>
      </c>
      <c r="E15" s="41" t="s">
        <v>25</v>
      </c>
      <c r="F15" s="41" t="s">
        <v>26</v>
      </c>
      <c r="G15" s="41" t="s">
        <v>14</v>
      </c>
      <c r="H15" s="42" t="s">
        <v>8</v>
      </c>
    </row>
    <row r="16" spans="2:8" ht="12.75" customHeight="1">
      <c r="B16" s="14"/>
      <c r="C16" s="14"/>
      <c r="D16" s="14"/>
      <c r="E16" s="14"/>
      <c r="F16" s="14"/>
      <c r="G16" s="14"/>
      <c r="H16" s="16"/>
    </row>
    <row r="17" spans="1:8" ht="12.75" customHeight="1">
      <c r="A17" s="7" t="s">
        <v>12</v>
      </c>
      <c r="B17" s="22">
        <v>753.28</v>
      </c>
      <c r="C17" s="22">
        <v>30.45</v>
      </c>
      <c r="D17" s="22">
        <f>C17+B17</f>
        <v>783.73</v>
      </c>
      <c r="E17" s="22">
        <v>0</v>
      </c>
      <c r="F17" s="22">
        <v>0</v>
      </c>
      <c r="G17" s="22">
        <f>F17+E17</f>
        <v>0</v>
      </c>
      <c r="H17" s="23">
        <f>G17+D17</f>
        <v>783.73</v>
      </c>
    </row>
    <row r="18" spans="1:8" ht="12.75" customHeight="1">
      <c r="A18" s="7" t="s">
        <v>46</v>
      </c>
      <c r="B18" s="22">
        <v>662.33</v>
      </c>
      <c r="C18" s="22">
        <v>56.55</v>
      </c>
      <c r="D18" s="22">
        <f>C18+B18</f>
        <v>718.88</v>
      </c>
      <c r="E18" s="22">
        <v>29.07</v>
      </c>
      <c r="F18" s="22">
        <v>0</v>
      </c>
      <c r="G18" s="22">
        <f>F18+E18</f>
        <v>29.07</v>
      </c>
      <c r="H18" s="23">
        <f>G18+D18</f>
        <v>747.95</v>
      </c>
    </row>
    <row r="19" spans="1:8" ht="12.75" customHeight="1">
      <c r="A19" s="7" t="s">
        <v>47</v>
      </c>
      <c r="B19" s="22">
        <v>423.72</v>
      </c>
      <c r="C19" s="22">
        <v>60.9</v>
      </c>
      <c r="D19" s="22">
        <f>C19+B19</f>
        <v>484.62</v>
      </c>
      <c r="E19" s="22">
        <v>29.07</v>
      </c>
      <c r="F19" s="22">
        <v>0</v>
      </c>
      <c r="G19" s="22">
        <f>F19+E19</f>
        <v>29.07</v>
      </c>
      <c r="H19" s="23">
        <f>G19+D19</f>
        <v>513.69</v>
      </c>
    </row>
    <row r="20" spans="1:8" ht="12.75" customHeight="1">
      <c r="A20" s="7" t="s">
        <v>48</v>
      </c>
      <c r="B20" s="22">
        <v>926.62</v>
      </c>
      <c r="C20" s="22">
        <v>53.65</v>
      </c>
      <c r="D20" s="22">
        <f>C20+B20</f>
        <v>980.27</v>
      </c>
      <c r="E20" s="22">
        <v>48.45</v>
      </c>
      <c r="F20" s="22">
        <v>0</v>
      </c>
      <c r="G20" s="22">
        <f>F20+E20</f>
        <v>48.45</v>
      </c>
      <c r="H20" s="23">
        <f>G20+D20</f>
        <v>1028.72</v>
      </c>
    </row>
    <row r="21" spans="1:8" ht="12.75" customHeight="1">
      <c r="A21" s="7" t="s">
        <v>51</v>
      </c>
      <c r="B21" s="22">
        <v>1738.75</v>
      </c>
      <c r="C21" s="22">
        <v>60.9</v>
      </c>
      <c r="D21" s="22">
        <f>C21+B21</f>
        <v>1799.65</v>
      </c>
      <c r="E21" s="22">
        <v>38.76</v>
      </c>
      <c r="F21" s="22">
        <v>0</v>
      </c>
      <c r="G21" s="22">
        <f>F21+E21</f>
        <v>38.76</v>
      </c>
      <c r="H21" s="23">
        <f>G21+D21</f>
        <v>1838.41</v>
      </c>
    </row>
    <row r="22" spans="1:8" ht="12.75" customHeight="1">
      <c r="A22" s="27"/>
      <c r="B22" s="11"/>
      <c r="C22" s="11"/>
      <c r="D22" s="11"/>
      <c r="E22" s="11"/>
      <c r="F22" s="11"/>
      <c r="G22" s="11"/>
      <c r="H22" s="13"/>
    </row>
    <row r="26" ht="12.75" customHeight="1">
      <c r="A26" s="26" t="s">
        <v>45</v>
      </c>
    </row>
    <row r="33" spans="1:9" s="2" customFormat="1" ht="12.75" customHeight="1">
      <c r="A33" s="26"/>
      <c r="B33" s="3"/>
      <c r="C33" s="3"/>
      <c r="D33" s="3"/>
      <c r="E33" s="3"/>
      <c r="F33" s="3"/>
      <c r="G33" s="3"/>
      <c r="H33" s="3"/>
      <c r="I33" s="3"/>
    </row>
    <row r="43" spans="1:9" s="2" customFormat="1" ht="12.75" customHeight="1">
      <c r="A43" s="26"/>
      <c r="B43" s="3"/>
      <c r="C43" s="3"/>
      <c r="D43" s="3"/>
      <c r="E43" s="3"/>
      <c r="F43" s="3"/>
      <c r="G43" s="3"/>
      <c r="H43" s="3"/>
      <c r="I43" s="3"/>
    </row>
    <row r="108" spans="1:9" s="2" customFormat="1" ht="12.75" customHeight="1">
      <c r="A108" s="26"/>
      <c r="B108" s="3"/>
      <c r="C108" s="3"/>
      <c r="D108" s="3"/>
      <c r="E108" s="3"/>
      <c r="F108" s="3"/>
      <c r="G108" s="3"/>
      <c r="H108" s="3"/>
      <c r="I108" s="3"/>
    </row>
    <row r="141" spans="1:9" s="2" customFormat="1" ht="12.75" customHeight="1">
      <c r="A141" s="26"/>
      <c r="B141" s="3"/>
      <c r="C141" s="3"/>
      <c r="D141" s="3"/>
      <c r="E141" s="3"/>
      <c r="F141" s="3"/>
      <c r="G141" s="3"/>
      <c r="H141" s="3"/>
      <c r="I141" s="3"/>
    </row>
    <row r="172" spans="1:9" s="2" customFormat="1" ht="12.75" customHeight="1">
      <c r="A172" s="26"/>
      <c r="B172" s="3"/>
      <c r="C172" s="3"/>
      <c r="D172" s="3"/>
      <c r="E172" s="3"/>
      <c r="F172" s="3"/>
      <c r="G172" s="3"/>
      <c r="H172" s="3"/>
      <c r="I172" s="3"/>
    </row>
    <row r="181" spans="1:9" s="2" customFormat="1" ht="12.75" customHeight="1">
      <c r="A181" s="26"/>
      <c r="B181" s="3"/>
      <c r="C181" s="3"/>
      <c r="D181" s="3"/>
      <c r="E181" s="3"/>
      <c r="F181" s="3"/>
      <c r="G181" s="3"/>
      <c r="H181" s="3"/>
      <c r="I181" s="3"/>
    </row>
    <row r="212" spans="1:9" s="2" customFormat="1" ht="12.75" customHeight="1">
      <c r="A212" s="26"/>
      <c r="B212" s="3"/>
      <c r="C212" s="3"/>
      <c r="D212" s="3"/>
      <c r="E212" s="3"/>
      <c r="F212" s="3"/>
      <c r="G212" s="3"/>
      <c r="H212" s="3"/>
      <c r="I212" s="3"/>
    </row>
    <row r="216" ht="12.75" customHeight="1"/>
    <row r="233" spans="1:9" s="2" customFormat="1" ht="12.75" customHeight="1">
      <c r="A233" s="26"/>
      <c r="B233" s="3"/>
      <c r="C233" s="3"/>
      <c r="D233" s="3"/>
      <c r="E233" s="3"/>
      <c r="F233" s="3"/>
      <c r="G233" s="3"/>
      <c r="H233" s="3"/>
      <c r="I233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workbookViewId="0" topLeftCell="A1">
      <selection activeCell="H21" sqref="H21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37</v>
      </c>
      <c r="F1"/>
      <c r="G1"/>
      <c r="H1"/>
    </row>
    <row r="3" spans="1:8" s="37" customFormat="1" ht="12.75" customHeight="1">
      <c r="A3" s="25" t="s">
        <v>21</v>
      </c>
      <c r="B3" s="39" t="s">
        <v>22</v>
      </c>
      <c r="C3" s="39" t="s">
        <v>22</v>
      </c>
      <c r="D3" s="39" t="s">
        <v>8</v>
      </c>
      <c r="E3" s="39" t="s">
        <v>14</v>
      </c>
      <c r="F3" s="39" t="s">
        <v>14</v>
      </c>
      <c r="G3" s="40" t="s">
        <v>8</v>
      </c>
      <c r="H3" s="40" t="s">
        <v>9</v>
      </c>
    </row>
    <row r="4" spans="1:8" s="37" customFormat="1" ht="12.75" customHeight="1">
      <c r="A4" s="25"/>
      <c r="B4" s="41" t="s">
        <v>23</v>
      </c>
      <c r="C4" s="41" t="s">
        <v>24</v>
      </c>
      <c r="D4" s="41" t="s">
        <v>22</v>
      </c>
      <c r="E4" s="41" t="s">
        <v>25</v>
      </c>
      <c r="F4" s="41" t="s">
        <v>26</v>
      </c>
      <c r="G4" s="42" t="s">
        <v>14</v>
      </c>
      <c r="H4" s="42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12</v>
      </c>
      <c r="B6" s="49">
        <v>704</v>
      </c>
      <c r="C6" s="49">
        <v>21</v>
      </c>
      <c r="D6" s="49">
        <f>C6+B6</f>
        <v>725</v>
      </c>
      <c r="E6" s="49">
        <v>0</v>
      </c>
      <c r="F6" s="49">
        <v>0</v>
      </c>
      <c r="G6" s="49">
        <f>F6+E6</f>
        <v>0</v>
      </c>
      <c r="H6" s="50">
        <f>G6+D6</f>
        <v>725</v>
      </c>
    </row>
    <row r="7" spans="1:8" ht="12.75" customHeight="1">
      <c r="A7" s="7" t="s">
        <v>46</v>
      </c>
      <c r="B7" s="49">
        <v>619</v>
      </c>
      <c r="C7" s="49">
        <v>39</v>
      </c>
      <c r="D7" s="49">
        <f>C7+B7</f>
        <v>658</v>
      </c>
      <c r="E7" s="49">
        <v>9</v>
      </c>
      <c r="F7" s="49">
        <v>0</v>
      </c>
      <c r="G7" s="49">
        <f>F7+E7</f>
        <v>9</v>
      </c>
      <c r="H7" s="50">
        <f>G7+D7</f>
        <v>667</v>
      </c>
    </row>
    <row r="8" spans="1:8" ht="12.75" customHeight="1">
      <c r="A8" s="7" t="s">
        <v>47</v>
      </c>
      <c r="B8" s="49">
        <v>396</v>
      </c>
      <c r="C8" s="49">
        <v>42</v>
      </c>
      <c r="D8" s="49">
        <f>C8+B8</f>
        <v>438</v>
      </c>
      <c r="E8" s="49">
        <v>9</v>
      </c>
      <c r="F8" s="49">
        <v>0</v>
      </c>
      <c r="G8" s="49">
        <f>F8+E8</f>
        <v>9</v>
      </c>
      <c r="H8" s="50">
        <f>G8+D8</f>
        <v>447</v>
      </c>
    </row>
    <row r="9" spans="1:8" ht="12.75" customHeight="1">
      <c r="A9" s="7" t="s">
        <v>48</v>
      </c>
      <c r="B9" s="49">
        <v>1416</v>
      </c>
      <c r="C9" s="49">
        <v>37</v>
      </c>
      <c r="D9" s="49">
        <f>C9+B9</f>
        <v>1453</v>
      </c>
      <c r="E9" s="49">
        <v>15</v>
      </c>
      <c r="F9" s="49">
        <v>0</v>
      </c>
      <c r="G9" s="49">
        <f>F9+E9</f>
        <v>15</v>
      </c>
      <c r="H9" s="50">
        <f>G9+D9</f>
        <v>1468</v>
      </c>
    </row>
    <row r="10" spans="1:8" ht="12.75" customHeight="1">
      <c r="A10" s="7" t="s">
        <v>51</v>
      </c>
      <c r="B10" s="49">
        <v>1625</v>
      </c>
      <c r="C10" s="49">
        <v>42</v>
      </c>
      <c r="D10" s="49">
        <f>C10+B10</f>
        <v>1667</v>
      </c>
      <c r="E10" s="49">
        <v>144</v>
      </c>
      <c r="F10" s="49">
        <v>0</v>
      </c>
      <c r="G10" s="49">
        <f>F10+E10</f>
        <v>144</v>
      </c>
      <c r="H10" s="50">
        <f>G10+D10</f>
        <v>1811</v>
      </c>
    </row>
    <row r="11" spans="1:8" ht="12.75" customHeight="1">
      <c r="A11" s="27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ht="12.75" customHeight="1">
      <c r="A13" s="27"/>
      <c r="B13"/>
      <c r="C13"/>
      <c r="D13"/>
      <c r="E13"/>
      <c r="F13" s="2"/>
      <c r="G13" s="2"/>
      <c r="H13" s="2"/>
    </row>
    <row r="14" spans="1:8" s="37" customFormat="1" ht="12.75" customHeight="1">
      <c r="A14" s="25" t="s">
        <v>27</v>
      </c>
      <c r="B14" s="39" t="s">
        <v>22</v>
      </c>
      <c r="C14" s="39" t="s">
        <v>22</v>
      </c>
      <c r="D14" s="39" t="s">
        <v>8</v>
      </c>
      <c r="E14" s="39" t="s">
        <v>14</v>
      </c>
      <c r="F14" s="39" t="s">
        <v>28</v>
      </c>
      <c r="G14" s="39" t="s">
        <v>29</v>
      </c>
      <c r="H14" s="40" t="s">
        <v>9</v>
      </c>
    </row>
    <row r="15" spans="2:8" s="37" customFormat="1" ht="12.75" customHeight="1">
      <c r="B15" s="41" t="s">
        <v>30</v>
      </c>
      <c r="C15" s="41" t="s">
        <v>31</v>
      </c>
      <c r="D15" s="41" t="s">
        <v>22</v>
      </c>
      <c r="E15" s="41" t="s">
        <v>25</v>
      </c>
      <c r="F15" s="41" t="s">
        <v>26</v>
      </c>
      <c r="G15" s="41" t="s">
        <v>14</v>
      </c>
      <c r="H15" s="42" t="s">
        <v>8</v>
      </c>
    </row>
    <row r="16" spans="2:8" ht="12.75" customHeight="1">
      <c r="B16" s="14"/>
      <c r="C16" s="14"/>
      <c r="D16" s="14"/>
      <c r="E16" s="14"/>
      <c r="F16" s="14"/>
      <c r="G16" s="14"/>
      <c r="H16" s="16"/>
    </row>
    <row r="17" spans="1:8" ht="12.75" customHeight="1">
      <c r="A17" s="7" t="s">
        <v>12</v>
      </c>
      <c r="B17" s="22">
        <v>753.28</v>
      </c>
      <c r="C17" s="22">
        <v>30.45</v>
      </c>
      <c r="D17" s="22">
        <f>C17+B17</f>
        <v>783.73</v>
      </c>
      <c r="E17" s="22">
        <v>0</v>
      </c>
      <c r="F17" s="22">
        <v>0</v>
      </c>
      <c r="G17" s="22">
        <f>F17+E17</f>
        <v>0</v>
      </c>
      <c r="H17" s="23">
        <f>G17+D17</f>
        <v>783.73</v>
      </c>
    </row>
    <row r="18" spans="1:8" ht="12.75" customHeight="1">
      <c r="A18" s="7" t="s">
        <v>46</v>
      </c>
      <c r="B18" s="22">
        <v>662.33</v>
      </c>
      <c r="C18" s="22">
        <v>56.55</v>
      </c>
      <c r="D18" s="22">
        <f>C18+B18</f>
        <v>718.88</v>
      </c>
      <c r="E18" s="22">
        <v>29.07</v>
      </c>
      <c r="F18" s="22">
        <v>0</v>
      </c>
      <c r="G18" s="22">
        <f>F18+E18</f>
        <v>29.07</v>
      </c>
      <c r="H18" s="23">
        <f>G18+D18</f>
        <v>747.95</v>
      </c>
    </row>
    <row r="19" spans="1:8" ht="12.75" customHeight="1">
      <c r="A19" s="7" t="s">
        <v>47</v>
      </c>
      <c r="B19" s="22">
        <v>423.72</v>
      </c>
      <c r="C19" s="22">
        <v>60.9</v>
      </c>
      <c r="D19" s="22">
        <f>C19+B19</f>
        <v>484.62</v>
      </c>
      <c r="E19" s="22">
        <v>29.07</v>
      </c>
      <c r="F19" s="22">
        <v>0</v>
      </c>
      <c r="G19" s="22">
        <f>F19+E19</f>
        <v>29.07</v>
      </c>
      <c r="H19" s="23">
        <f>G19+D19</f>
        <v>513.69</v>
      </c>
    </row>
    <row r="20" spans="1:8" ht="12.75" customHeight="1">
      <c r="A20" s="7" t="s">
        <v>48</v>
      </c>
      <c r="B20" s="22">
        <v>1515.12</v>
      </c>
      <c r="C20" s="22">
        <v>53.65</v>
      </c>
      <c r="D20" s="22">
        <f>C20+B20</f>
        <v>1568.77</v>
      </c>
      <c r="E20" s="22">
        <v>48.45</v>
      </c>
      <c r="F20" s="22">
        <v>0</v>
      </c>
      <c r="G20" s="22">
        <f>F20+E20</f>
        <v>48.45</v>
      </c>
      <c r="H20" s="23">
        <f>G20+D20</f>
        <v>1617.22</v>
      </c>
    </row>
    <row r="21" spans="1:8" ht="12.75" customHeight="1">
      <c r="A21" s="7" t="s">
        <v>51</v>
      </c>
      <c r="B21" s="22">
        <v>1738.75</v>
      </c>
      <c r="C21" s="22">
        <v>60.9</v>
      </c>
      <c r="D21" s="22">
        <f>C21+B21</f>
        <v>1799.65</v>
      </c>
      <c r="E21" s="22">
        <v>465.12</v>
      </c>
      <c r="F21" s="22">
        <v>0</v>
      </c>
      <c r="G21" s="22">
        <f>F21+E21</f>
        <v>465.12</v>
      </c>
      <c r="H21" s="23">
        <f>G21+D21</f>
        <v>2264.77</v>
      </c>
    </row>
    <row r="22" spans="1:8" ht="12.75" customHeight="1">
      <c r="A22" s="27"/>
      <c r="B22" s="11"/>
      <c r="C22" s="11"/>
      <c r="D22" s="11"/>
      <c r="E22" s="11"/>
      <c r="F22" s="11"/>
      <c r="G22" s="11"/>
      <c r="H22" s="13"/>
    </row>
    <row r="26" ht="12.75" customHeight="1">
      <c r="A26" s="56" t="s">
        <v>49</v>
      </c>
    </row>
    <row r="33" spans="1:9" s="2" customFormat="1" ht="12.75" customHeight="1">
      <c r="A33" s="26"/>
      <c r="B33" s="3"/>
      <c r="C33" s="3"/>
      <c r="D33" s="3"/>
      <c r="E33" s="3"/>
      <c r="F33" s="3"/>
      <c r="G33" s="3"/>
      <c r="H33" s="3"/>
      <c r="I33" s="3"/>
    </row>
    <row r="43" spans="1:9" s="2" customFormat="1" ht="12.75" customHeight="1">
      <c r="A43" s="26"/>
      <c r="B43" s="3"/>
      <c r="C43" s="3"/>
      <c r="D43" s="3"/>
      <c r="E43" s="3"/>
      <c r="F43" s="3"/>
      <c r="G43" s="3"/>
      <c r="H43" s="3"/>
      <c r="I43" s="3"/>
    </row>
    <row r="108" spans="1:9" s="2" customFormat="1" ht="12.75" customHeight="1">
      <c r="A108" s="26"/>
      <c r="B108" s="3"/>
      <c r="C108" s="3"/>
      <c r="D108" s="3"/>
      <c r="E108" s="3"/>
      <c r="F108" s="3"/>
      <c r="G108" s="3"/>
      <c r="H108" s="3"/>
      <c r="I108" s="3"/>
    </row>
    <row r="141" spans="1:9" s="2" customFormat="1" ht="12.75" customHeight="1">
      <c r="A141" s="26"/>
      <c r="B141" s="3"/>
      <c r="C141" s="3"/>
      <c r="D141" s="3"/>
      <c r="E141" s="3"/>
      <c r="F141" s="3"/>
      <c r="G141" s="3"/>
      <c r="H141" s="3"/>
      <c r="I141" s="3"/>
    </row>
    <row r="172" spans="1:9" s="2" customFormat="1" ht="12.75" customHeight="1">
      <c r="A172" s="26"/>
      <c r="B172" s="3"/>
      <c r="C172" s="3"/>
      <c r="D172" s="3"/>
      <c r="E172" s="3"/>
      <c r="F172" s="3"/>
      <c r="G172" s="3"/>
      <c r="H172" s="3"/>
      <c r="I172" s="3"/>
    </row>
    <row r="181" spans="1:9" s="2" customFormat="1" ht="12.75" customHeight="1">
      <c r="A181" s="26"/>
      <c r="B181" s="3"/>
      <c r="C181" s="3"/>
      <c r="D181" s="3"/>
      <c r="E181" s="3"/>
      <c r="F181" s="3"/>
      <c r="G181" s="3"/>
      <c r="H181" s="3"/>
      <c r="I181" s="3"/>
    </row>
    <row r="212" spans="1:9" s="2" customFormat="1" ht="12.75" customHeight="1">
      <c r="A212" s="26"/>
      <c r="B212" s="3"/>
      <c r="C212" s="3"/>
      <c r="D212" s="3"/>
      <c r="E212" s="3"/>
      <c r="F212" s="3"/>
      <c r="G212" s="3"/>
      <c r="H212" s="3"/>
      <c r="I212" s="3"/>
    </row>
    <row r="216" ht="12.75" customHeight="1"/>
    <row r="233" spans="1:9" s="2" customFormat="1" ht="12.75" customHeight="1">
      <c r="A233" s="26"/>
      <c r="B233" s="3"/>
      <c r="C233" s="3"/>
      <c r="D233" s="3"/>
      <c r="E233" s="3"/>
      <c r="F233" s="3"/>
      <c r="G233" s="3"/>
      <c r="H233" s="3"/>
      <c r="I233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E1">
      <selection activeCell="Q2" sqref="Q2"/>
    </sheetView>
  </sheetViews>
  <sheetFormatPr defaultColWidth="9.140625" defaultRowHeight="12.75" customHeight="1"/>
  <cols>
    <col min="1" max="1" width="18.7109375" style="26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2.75" customHeight="1">
      <c r="A1" s="18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7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2.75" customHeight="1">
      <c r="A4" s="7" t="s">
        <v>1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2.75" customHeight="1">
      <c r="A5" s="27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12</v>
      </c>
      <c r="B6" s="51" t="s">
        <v>20</v>
      </c>
      <c r="C6" s="52" t="s">
        <v>20</v>
      </c>
      <c r="D6" s="51" t="s">
        <v>20</v>
      </c>
      <c r="E6" s="52" t="s">
        <v>20</v>
      </c>
      <c r="F6" s="51" t="s">
        <v>20</v>
      </c>
      <c r="G6" s="52" t="s">
        <v>20</v>
      </c>
      <c r="H6" s="51" t="s">
        <v>20</v>
      </c>
      <c r="I6" s="52" t="s">
        <v>20</v>
      </c>
      <c r="J6" s="51" t="s">
        <v>20</v>
      </c>
      <c r="K6" s="52" t="s">
        <v>20</v>
      </c>
      <c r="L6" s="51" t="s">
        <v>20</v>
      </c>
      <c r="M6" s="52" t="s">
        <v>20</v>
      </c>
      <c r="N6" s="51" t="s">
        <v>20</v>
      </c>
      <c r="O6" s="52" t="s">
        <v>20</v>
      </c>
      <c r="P6" s="53" t="s">
        <v>20</v>
      </c>
    </row>
    <row r="7" spans="1:16" ht="12.75" customHeight="1">
      <c r="A7" s="7" t="s">
        <v>46</v>
      </c>
      <c r="B7" s="43">
        <v>2</v>
      </c>
      <c r="C7" s="44">
        <v>1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aca="true" t="shared" si="0" ref="N7:O10">L7+J7+H7+F7+D7+B7</f>
        <v>2</v>
      </c>
      <c r="O7" s="44">
        <f t="shared" si="0"/>
        <v>1</v>
      </c>
      <c r="P7" s="45">
        <f>O7+N7</f>
        <v>3</v>
      </c>
    </row>
    <row r="8" spans="1:16" ht="12.75" customHeight="1">
      <c r="A8" s="7" t="s">
        <v>47</v>
      </c>
      <c r="B8" s="43">
        <v>1</v>
      </c>
      <c r="C8" s="44">
        <v>0</v>
      </c>
      <c r="D8" s="43">
        <v>0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0</v>
      </c>
      <c r="M8" s="44">
        <v>0</v>
      </c>
      <c r="N8" s="43">
        <f t="shared" si="0"/>
        <v>1</v>
      </c>
      <c r="O8" s="44">
        <f t="shared" si="0"/>
        <v>0</v>
      </c>
      <c r="P8" s="45">
        <f>O8+N8</f>
        <v>1</v>
      </c>
    </row>
    <row r="9" spans="1:16" ht="12.75" customHeight="1">
      <c r="A9" s="7" t="s">
        <v>48</v>
      </c>
      <c r="B9" s="43">
        <v>1</v>
      </c>
      <c r="C9" s="44">
        <v>1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1</v>
      </c>
      <c r="M9" s="44">
        <v>1</v>
      </c>
      <c r="N9" s="43">
        <f t="shared" si="0"/>
        <v>2</v>
      </c>
      <c r="O9" s="44">
        <f t="shared" si="0"/>
        <v>2</v>
      </c>
      <c r="P9" s="45">
        <f>O9+N9</f>
        <v>4</v>
      </c>
    </row>
    <row r="10" spans="1:16" ht="12.75" customHeight="1">
      <c r="A10" s="7" t="s">
        <v>51</v>
      </c>
      <c r="B10" s="43">
        <v>0</v>
      </c>
      <c r="C10" s="44">
        <v>0</v>
      </c>
      <c r="D10" s="43">
        <v>0</v>
      </c>
      <c r="E10" s="44">
        <v>0</v>
      </c>
      <c r="F10" s="43">
        <v>0</v>
      </c>
      <c r="G10" s="44">
        <v>0</v>
      </c>
      <c r="H10" s="43">
        <v>0</v>
      </c>
      <c r="I10" s="44">
        <v>0</v>
      </c>
      <c r="J10" s="43">
        <v>0</v>
      </c>
      <c r="K10" s="44">
        <v>0</v>
      </c>
      <c r="L10" s="43">
        <v>1</v>
      </c>
      <c r="M10" s="44">
        <v>0</v>
      </c>
      <c r="N10" s="43">
        <f t="shared" si="0"/>
        <v>1</v>
      </c>
      <c r="O10" s="44">
        <f t="shared" si="0"/>
        <v>0</v>
      </c>
      <c r="P10" s="45">
        <f>O10+N10</f>
        <v>1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="2" customFormat="1" ht="12.75" customHeight="1">
      <c r="A12" s="28"/>
    </row>
    <row r="13" spans="1:16" ht="12.75" customHeight="1">
      <c r="A13" s="27"/>
      <c r="B13" s="33" t="s">
        <v>2</v>
      </c>
      <c r="C13" s="34"/>
      <c r="D13" s="33" t="s">
        <v>3</v>
      </c>
      <c r="E13" s="34"/>
      <c r="F13" s="33" t="s">
        <v>4</v>
      </c>
      <c r="G13" s="34"/>
      <c r="H13" s="33" t="s">
        <v>5</v>
      </c>
      <c r="I13" s="34"/>
      <c r="J13" s="33" t="s">
        <v>6</v>
      </c>
      <c r="K13" s="34"/>
      <c r="L13" s="33" t="s">
        <v>7</v>
      </c>
      <c r="M13" s="34"/>
      <c r="N13" s="33" t="s">
        <v>8</v>
      </c>
      <c r="O13" s="34"/>
      <c r="P13" s="29" t="s">
        <v>9</v>
      </c>
    </row>
    <row r="14" spans="1:16" ht="12.75" customHeight="1">
      <c r="A14" s="7" t="s">
        <v>13</v>
      </c>
      <c r="B14" s="30" t="s">
        <v>10</v>
      </c>
      <c r="C14" s="31" t="s">
        <v>11</v>
      </c>
      <c r="D14" s="30" t="s">
        <v>10</v>
      </c>
      <c r="E14" s="31" t="s">
        <v>11</v>
      </c>
      <c r="F14" s="30" t="s">
        <v>10</v>
      </c>
      <c r="G14" s="31" t="s">
        <v>11</v>
      </c>
      <c r="H14" s="30" t="s">
        <v>10</v>
      </c>
      <c r="I14" s="31" t="s">
        <v>11</v>
      </c>
      <c r="J14" s="30" t="s">
        <v>10</v>
      </c>
      <c r="K14" s="31" t="s">
        <v>11</v>
      </c>
      <c r="L14" s="30" t="s">
        <v>10</v>
      </c>
      <c r="M14" s="31" t="s">
        <v>11</v>
      </c>
      <c r="N14" s="30" t="s">
        <v>10</v>
      </c>
      <c r="O14" s="31" t="s">
        <v>11</v>
      </c>
      <c r="P14" s="32" t="s">
        <v>8</v>
      </c>
    </row>
    <row r="15" spans="1:16" ht="12.75" customHeight="1">
      <c r="A15" s="27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7" t="s">
        <v>12</v>
      </c>
      <c r="B16" s="43">
        <v>0</v>
      </c>
      <c r="C16" s="44">
        <v>1</v>
      </c>
      <c r="D16" s="43">
        <v>0</v>
      </c>
      <c r="E16" s="44">
        <v>0</v>
      </c>
      <c r="F16" s="43">
        <v>0</v>
      </c>
      <c r="G16" s="44">
        <v>0</v>
      </c>
      <c r="H16" s="43">
        <v>0</v>
      </c>
      <c r="I16" s="44">
        <v>0</v>
      </c>
      <c r="J16" s="43">
        <v>0</v>
      </c>
      <c r="K16" s="44">
        <v>0</v>
      </c>
      <c r="L16" s="43">
        <v>2</v>
      </c>
      <c r="M16" s="44">
        <v>1</v>
      </c>
      <c r="N16" s="43">
        <f aca="true" t="shared" si="1" ref="N16:O20">L16+J16+H16+F16+D16+B16</f>
        <v>2</v>
      </c>
      <c r="O16" s="44">
        <f t="shared" si="1"/>
        <v>2</v>
      </c>
      <c r="P16" s="45">
        <f>O16+N16</f>
        <v>4</v>
      </c>
    </row>
    <row r="17" spans="1:16" ht="12.75" customHeight="1">
      <c r="A17" s="7" t="s">
        <v>46</v>
      </c>
      <c r="B17" s="43">
        <v>1</v>
      </c>
      <c r="C17" s="44">
        <v>0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  <c r="L17" s="43">
        <v>1</v>
      </c>
      <c r="M17" s="44">
        <v>0</v>
      </c>
      <c r="N17" s="43">
        <f t="shared" si="1"/>
        <v>2</v>
      </c>
      <c r="O17" s="44">
        <f t="shared" si="1"/>
        <v>0</v>
      </c>
      <c r="P17" s="45">
        <f>O17+N17</f>
        <v>2</v>
      </c>
    </row>
    <row r="18" spans="1:16" ht="12.75" customHeight="1">
      <c r="A18" s="7" t="s">
        <v>47</v>
      </c>
      <c r="B18" s="43">
        <v>0</v>
      </c>
      <c r="C18" s="44">
        <v>0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1</v>
      </c>
      <c r="M18" s="44">
        <v>0</v>
      </c>
      <c r="N18" s="43">
        <f t="shared" si="1"/>
        <v>1</v>
      </c>
      <c r="O18" s="44">
        <f t="shared" si="1"/>
        <v>0</v>
      </c>
      <c r="P18" s="45">
        <f>O18+N18</f>
        <v>1</v>
      </c>
    </row>
    <row r="19" spans="1:16" ht="12.75" customHeight="1">
      <c r="A19" s="7" t="s">
        <v>48</v>
      </c>
      <c r="B19" s="43">
        <v>0</v>
      </c>
      <c r="C19" s="44">
        <v>0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1</v>
      </c>
      <c r="M19" s="44">
        <v>0</v>
      </c>
      <c r="N19" s="43">
        <f t="shared" si="1"/>
        <v>1</v>
      </c>
      <c r="O19" s="44">
        <f t="shared" si="1"/>
        <v>0</v>
      </c>
      <c r="P19" s="45">
        <f>O19+N19</f>
        <v>1</v>
      </c>
    </row>
    <row r="20" spans="1:16" ht="12.75" customHeight="1">
      <c r="A20" s="7" t="s">
        <v>51</v>
      </c>
      <c r="B20" s="43">
        <v>1</v>
      </c>
      <c r="C20" s="44">
        <v>0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2</v>
      </c>
      <c r="M20" s="44">
        <v>1</v>
      </c>
      <c r="N20" s="43">
        <f t="shared" si="1"/>
        <v>3</v>
      </c>
      <c r="O20" s="44">
        <f t="shared" si="1"/>
        <v>1</v>
      </c>
      <c r="P20" s="45">
        <f>O20+N20</f>
        <v>4</v>
      </c>
    </row>
    <row r="21" spans="2:16" ht="12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1:15" ht="12.75" customHeight="1">
      <c r="A22" s="27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12.75" customHeight="1">
      <c r="A23" s="7" t="s">
        <v>14</v>
      </c>
    </row>
    <row r="24" spans="1:16" ht="12.75" customHeight="1">
      <c r="A24" s="7" t="s">
        <v>15</v>
      </c>
      <c r="B24" s="33" t="s">
        <v>2</v>
      </c>
      <c r="C24" s="34"/>
      <c r="D24" s="33" t="s">
        <v>3</v>
      </c>
      <c r="E24" s="34"/>
      <c r="F24" s="33" t="s">
        <v>4</v>
      </c>
      <c r="G24" s="34"/>
      <c r="H24" s="33" t="s">
        <v>5</v>
      </c>
      <c r="I24" s="34"/>
      <c r="J24" s="33" t="s">
        <v>6</v>
      </c>
      <c r="K24" s="34"/>
      <c r="L24" s="33" t="s">
        <v>7</v>
      </c>
      <c r="M24" s="34"/>
      <c r="N24" s="33" t="s">
        <v>8</v>
      </c>
      <c r="O24" s="34"/>
      <c r="P24" s="29" t="s">
        <v>9</v>
      </c>
    </row>
    <row r="25" spans="1:16" ht="12.75" customHeight="1">
      <c r="A25" s="7" t="s">
        <v>16</v>
      </c>
      <c r="B25" s="30" t="s">
        <v>10</v>
      </c>
      <c r="C25" s="31" t="s">
        <v>11</v>
      </c>
      <c r="D25" s="30" t="s">
        <v>10</v>
      </c>
      <c r="E25" s="31" t="s">
        <v>11</v>
      </c>
      <c r="F25" s="30" t="s">
        <v>10</v>
      </c>
      <c r="G25" s="31" t="s">
        <v>11</v>
      </c>
      <c r="H25" s="30" t="s">
        <v>10</v>
      </c>
      <c r="I25" s="31" t="s">
        <v>11</v>
      </c>
      <c r="J25" s="30" t="s">
        <v>10</v>
      </c>
      <c r="K25" s="31" t="s">
        <v>11</v>
      </c>
      <c r="L25" s="30" t="s">
        <v>10</v>
      </c>
      <c r="M25" s="31" t="s">
        <v>11</v>
      </c>
      <c r="N25" s="30" t="s">
        <v>10</v>
      </c>
      <c r="O25" s="31" t="s">
        <v>11</v>
      </c>
      <c r="P25" s="32" t="s">
        <v>8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 customHeight="1">
      <c r="A27" s="7" t="s">
        <v>12</v>
      </c>
      <c r="B27" s="43">
        <v>8</v>
      </c>
      <c r="C27" s="44">
        <v>2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1</v>
      </c>
      <c r="L27" s="43">
        <v>7</v>
      </c>
      <c r="M27" s="44">
        <v>2</v>
      </c>
      <c r="N27" s="43">
        <f aca="true" t="shared" si="2" ref="N27:O31">L27+J27+H27+F27+D27+B27</f>
        <v>15</v>
      </c>
      <c r="O27" s="44">
        <f t="shared" si="2"/>
        <v>5</v>
      </c>
      <c r="P27" s="45">
        <f>O27+N27</f>
        <v>20</v>
      </c>
    </row>
    <row r="28" spans="1:16" s="2" customFormat="1" ht="12.75" customHeight="1">
      <c r="A28" s="17" t="s">
        <v>46</v>
      </c>
      <c r="B28" s="43">
        <v>6</v>
      </c>
      <c r="C28" s="44">
        <v>3</v>
      </c>
      <c r="D28" s="43">
        <v>0</v>
      </c>
      <c r="E28" s="44">
        <v>0</v>
      </c>
      <c r="F28" s="43">
        <v>1</v>
      </c>
      <c r="G28" s="44">
        <v>0</v>
      </c>
      <c r="H28" s="43">
        <v>0</v>
      </c>
      <c r="I28" s="44">
        <v>0</v>
      </c>
      <c r="J28" s="43">
        <v>0</v>
      </c>
      <c r="K28" s="44">
        <v>1</v>
      </c>
      <c r="L28" s="43">
        <v>5</v>
      </c>
      <c r="M28" s="44">
        <v>2</v>
      </c>
      <c r="N28" s="43">
        <f t="shared" si="2"/>
        <v>12</v>
      </c>
      <c r="O28" s="44">
        <f t="shared" si="2"/>
        <v>6</v>
      </c>
      <c r="P28" s="45">
        <f>O28+N28</f>
        <v>18</v>
      </c>
    </row>
    <row r="29" spans="1:16" s="2" customFormat="1" ht="12.75" customHeight="1">
      <c r="A29" s="17" t="s">
        <v>47</v>
      </c>
      <c r="B29" s="43">
        <v>6</v>
      </c>
      <c r="C29" s="44">
        <v>2</v>
      </c>
      <c r="D29" s="43">
        <v>0</v>
      </c>
      <c r="E29" s="44">
        <v>0</v>
      </c>
      <c r="F29" s="43">
        <v>0</v>
      </c>
      <c r="G29" s="44">
        <v>0</v>
      </c>
      <c r="H29" s="43">
        <v>0</v>
      </c>
      <c r="I29" s="44">
        <v>0</v>
      </c>
      <c r="J29" s="43">
        <v>0</v>
      </c>
      <c r="K29" s="44">
        <v>1</v>
      </c>
      <c r="L29" s="43">
        <v>6</v>
      </c>
      <c r="M29" s="44">
        <v>2</v>
      </c>
      <c r="N29" s="43">
        <f t="shared" si="2"/>
        <v>12</v>
      </c>
      <c r="O29" s="44">
        <f t="shared" si="2"/>
        <v>5</v>
      </c>
      <c r="P29" s="45">
        <f>O29+N29</f>
        <v>17</v>
      </c>
    </row>
    <row r="30" spans="1:16" s="2" customFormat="1" ht="12.75" customHeight="1">
      <c r="A30" s="17" t="s">
        <v>48</v>
      </c>
      <c r="B30" s="43">
        <v>6</v>
      </c>
      <c r="C30" s="44">
        <v>1</v>
      </c>
      <c r="D30" s="43">
        <v>0</v>
      </c>
      <c r="E30" s="44">
        <v>0</v>
      </c>
      <c r="F30" s="43">
        <v>0</v>
      </c>
      <c r="G30" s="44">
        <v>0</v>
      </c>
      <c r="H30" s="43">
        <v>0</v>
      </c>
      <c r="I30" s="44">
        <v>0</v>
      </c>
      <c r="J30" s="43">
        <v>0</v>
      </c>
      <c r="K30" s="44">
        <v>1</v>
      </c>
      <c r="L30" s="43">
        <v>5</v>
      </c>
      <c r="M30" s="44">
        <v>5</v>
      </c>
      <c r="N30" s="43">
        <f t="shared" si="2"/>
        <v>11</v>
      </c>
      <c r="O30" s="44">
        <f t="shared" si="2"/>
        <v>7</v>
      </c>
      <c r="P30" s="45">
        <f>O30+N30</f>
        <v>18</v>
      </c>
    </row>
    <row r="31" spans="1:16" s="2" customFormat="1" ht="12.75" customHeight="1">
      <c r="A31" s="17" t="s">
        <v>51</v>
      </c>
      <c r="B31" s="43">
        <v>6</v>
      </c>
      <c r="C31" s="44">
        <v>6</v>
      </c>
      <c r="D31" s="43">
        <v>0</v>
      </c>
      <c r="E31" s="44">
        <v>1</v>
      </c>
      <c r="F31" s="43">
        <v>0</v>
      </c>
      <c r="G31" s="44">
        <v>0</v>
      </c>
      <c r="H31" s="43">
        <v>0</v>
      </c>
      <c r="I31" s="44">
        <v>0</v>
      </c>
      <c r="J31" s="43">
        <v>0</v>
      </c>
      <c r="K31" s="44">
        <v>0</v>
      </c>
      <c r="L31" s="43">
        <v>5</v>
      </c>
      <c r="M31" s="44">
        <v>5</v>
      </c>
      <c r="N31" s="43">
        <f t="shared" si="2"/>
        <v>11</v>
      </c>
      <c r="O31" s="44">
        <f t="shared" si="2"/>
        <v>12</v>
      </c>
      <c r="P31" s="45">
        <f>O31+N31</f>
        <v>23</v>
      </c>
    </row>
    <row r="32" spans="2:16" ht="12.7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</row>
    <row r="51" spans="1:16" s="2" customFormat="1" ht="12.75" customHeight="1">
      <c r="A51" s="2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92" spans="1:16" s="2" customFormat="1" ht="12.75" customHeight="1">
      <c r="A92" s="2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102" spans="1:16" s="2" customFormat="1" ht="12.75" customHeight="1">
      <c r="A102" s="2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13" spans="1:16" s="2" customFormat="1" ht="12.75" customHeight="1">
      <c r="A113" s="2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6" spans="1:16" s="2" customFormat="1" ht="12.75" customHeight="1">
      <c r="A126" s="2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67" spans="1:16" s="2" customFormat="1" ht="12.75" customHeight="1">
      <c r="A167" s="2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workbookViewId="0" topLeftCell="A16">
      <selection activeCell="E10" sqref="E10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8" t="s">
        <v>38</v>
      </c>
      <c r="B1" s="2"/>
      <c r="C1" s="2"/>
      <c r="D1" s="2"/>
      <c r="E1" s="2"/>
      <c r="F1"/>
      <c r="G1"/>
      <c r="H1"/>
    </row>
    <row r="2" spans="1:8" ht="12.75" customHeight="1">
      <c r="A2" s="18"/>
      <c r="B2" s="2"/>
      <c r="C2" s="2"/>
      <c r="D2" s="2"/>
      <c r="E2" s="2"/>
      <c r="F2"/>
      <c r="G2"/>
      <c r="H2"/>
    </row>
    <row r="3" spans="1:8" ht="12.75" customHeight="1">
      <c r="A3" s="7" t="s">
        <v>14</v>
      </c>
      <c r="F3"/>
      <c r="G3"/>
      <c r="H3"/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7" t="s">
        <v>12</v>
      </c>
      <c r="B6" s="16">
        <v>20</v>
      </c>
      <c r="C6" s="16">
        <v>22</v>
      </c>
      <c r="D6" s="16">
        <v>12</v>
      </c>
      <c r="E6"/>
      <c r="F6"/>
      <c r="G6"/>
    </row>
    <row r="7" spans="1:7" s="2" customFormat="1" ht="12.75" customHeight="1">
      <c r="A7" s="17" t="s">
        <v>46</v>
      </c>
      <c r="B7" s="16">
        <v>18</v>
      </c>
      <c r="C7" s="16">
        <v>18</v>
      </c>
      <c r="D7" s="16">
        <v>11</v>
      </c>
      <c r="E7" s="24"/>
      <c r="F7" s="24"/>
      <c r="G7" s="24"/>
    </row>
    <row r="8" spans="1:7" s="2" customFormat="1" ht="12.75" customHeight="1">
      <c r="A8" s="17" t="s">
        <v>47</v>
      </c>
      <c r="B8" s="16">
        <v>17</v>
      </c>
      <c r="C8" s="16">
        <v>17</v>
      </c>
      <c r="D8" s="16">
        <v>13</v>
      </c>
      <c r="E8" s="24"/>
      <c r="F8" s="24"/>
      <c r="G8" s="24"/>
    </row>
    <row r="9" spans="1:7" s="2" customFormat="1" ht="12.75" customHeight="1">
      <c r="A9" s="17" t="s">
        <v>48</v>
      </c>
      <c r="B9" s="16">
        <f>MTS!P30</f>
        <v>18</v>
      </c>
      <c r="C9" s="16">
        <v>18</v>
      </c>
      <c r="D9" s="16">
        <v>13</v>
      </c>
      <c r="E9" s="24"/>
      <c r="F9" s="24"/>
      <c r="G9" s="24"/>
    </row>
    <row r="10" spans="1:7" s="2" customFormat="1" ht="12.75" customHeight="1">
      <c r="A10" s="17" t="s">
        <v>51</v>
      </c>
      <c r="B10" s="16">
        <f>MTS!P31</f>
        <v>23</v>
      </c>
      <c r="C10" s="16">
        <v>19</v>
      </c>
      <c r="D10" s="16">
        <v>12</v>
      </c>
      <c r="E10" s="24"/>
      <c r="F10" s="24"/>
      <c r="G10" s="24"/>
    </row>
    <row r="11" spans="1:4" ht="12.75" customHeight="1">
      <c r="A11" s="27"/>
      <c r="B11" s="13"/>
      <c r="C11" s="13"/>
      <c r="D11" s="13"/>
    </row>
    <row r="12" spans="6:8" ht="12.75" customHeight="1">
      <c r="F12"/>
      <c r="G12"/>
      <c r="H12"/>
    </row>
    <row r="13" spans="1:8" s="37" customFormat="1" ht="12.75" customHeight="1">
      <c r="A13" s="25" t="s">
        <v>21</v>
      </c>
      <c r="B13" s="39" t="s">
        <v>22</v>
      </c>
      <c r="C13" s="39" t="s">
        <v>22</v>
      </c>
      <c r="D13" s="39" t="s">
        <v>8</v>
      </c>
      <c r="E13" s="39" t="s">
        <v>14</v>
      </c>
      <c r="F13" s="39" t="s">
        <v>14</v>
      </c>
      <c r="G13" s="40" t="s">
        <v>8</v>
      </c>
      <c r="H13" s="40" t="s">
        <v>9</v>
      </c>
    </row>
    <row r="14" spans="1:8" s="37" customFormat="1" ht="12.75" customHeight="1">
      <c r="A14" s="25"/>
      <c r="B14" s="41" t="s">
        <v>23</v>
      </c>
      <c r="C14" s="41" t="s">
        <v>24</v>
      </c>
      <c r="D14" s="41" t="s">
        <v>22</v>
      </c>
      <c r="E14" s="41" t="s">
        <v>25</v>
      </c>
      <c r="F14" s="41" t="s">
        <v>26</v>
      </c>
      <c r="G14" s="42" t="s">
        <v>14</v>
      </c>
      <c r="H14" s="42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12</v>
      </c>
      <c r="B16" s="49">
        <v>0</v>
      </c>
      <c r="C16" s="49">
        <v>0</v>
      </c>
      <c r="D16" s="49">
        <f>C16+B16</f>
        <v>0</v>
      </c>
      <c r="E16" s="49">
        <v>118</v>
      </c>
      <c r="F16" s="49">
        <v>267</v>
      </c>
      <c r="G16" s="49">
        <f>F16+E16</f>
        <v>385</v>
      </c>
      <c r="H16" s="50">
        <f>G16+D16</f>
        <v>385</v>
      </c>
    </row>
    <row r="17" spans="1:8" ht="12.75" customHeight="1">
      <c r="A17" s="7" t="s">
        <v>46</v>
      </c>
      <c r="B17" s="49">
        <v>0</v>
      </c>
      <c r="C17" s="49">
        <v>0</v>
      </c>
      <c r="D17" s="49">
        <f>C17+B17</f>
        <v>0</v>
      </c>
      <c r="E17" s="49">
        <v>30</v>
      </c>
      <c r="F17" s="49">
        <v>183</v>
      </c>
      <c r="G17" s="49">
        <f>F17+E17</f>
        <v>213</v>
      </c>
      <c r="H17" s="50">
        <f>G17+D17</f>
        <v>213</v>
      </c>
    </row>
    <row r="18" spans="1:8" ht="12.75" customHeight="1">
      <c r="A18" s="7" t="s">
        <v>47</v>
      </c>
      <c r="B18" s="49">
        <v>0</v>
      </c>
      <c r="C18" s="49">
        <v>0</v>
      </c>
      <c r="D18" s="49">
        <f>C18+B18</f>
        <v>0</v>
      </c>
      <c r="E18" s="49">
        <v>66</v>
      </c>
      <c r="F18" s="49">
        <v>187</v>
      </c>
      <c r="G18" s="49">
        <f>F18+E18</f>
        <v>253</v>
      </c>
      <c r="H18" s="50">
        <f>G18+D18</f>
        <v>253</v>
      </c>
    </row>
    <row r="19" spans="1:8" ht="12.75" customHeight="1">
      <c r="A19" s="7" t="s">
        <v>48</v>
      </c>
      <c r="B19" s="49">
        <v>0</v>
      </c>
      <c r="C19" s="49">
        <v>0</v>
      </c>
      <c r="D19" s="49">
        <f>C19+B19</f>
        <v>0</v>
      </c>
      <c r="E19" s="49">
        <v>126</v>
      </c>
      <c r="F19" s="49">
        <v>213</v>
      </c>
      <c r="G19" s="49">
        <f>F19+E19</f>
        <v>339</v>
      </c>
      <c r="H19" s="50">
        <f>G19+D19</f>
        <v>339</v>
      </c>
    </row>
    <row r="20" spans="1:8" ht="12.75" customHeight="1">
      <c r="A20" s="7" t="s">
        <v>51</v>
      </c>
      <c r="B20" s="49">
        <v>0</v>
      </c>
      <c r="C20" s="49">
        <v>0</v>
      </c>
      <c r="D20" s="49">
        <f>C20+B20</f>
        <v>0</v>
      </c>
      <c r="E20" s="49">
        <v>99</v>
      </c>
      <c r="F20" s="49">
        <v>193</v>
      </c>
      <c r="G20" s="49">
        <f>F20+E20</f>
        <v>292</v>
      </c>
      <c r="H20" s="50">
        <f>G20+D20</f>
        <v>292</v>
      </c>
    </row>
    <row r="21" spans="1:8" ht="12.75" customHeight="1">
      <c r="A21" s="27"/>
      <c r="B21" s="11"/>
      <c r="C21" s="11"/>
      <c r="D21" s="11"/>
      <c r="E21" s="11"/>
      <c r="F21" s="11"/>
      <c r="G21" s="11"/>
      <c r="H21" s="13"/>
    </row>
    <row r="23" spans="1:8" s="37" customFormat="1" ht="12.75" customHeight="1">
      <c r="A23" s="25" t="s">
        <v>27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28</v>
      </c>
      <c r="G23" s="39" t="s">
        <v>29</v>
      </c>
      <c r="H23" s="40" t="s">
        <v>9</v>
      </c>
    </row>
    <row r="24" spans="2:8" s="37" customFormat="1" ht="12.75" customHeight="1">
      <c r="B24" s="41" t="s">
        <v>30</v>
      </c>
      <c r="C24" s="41" t="s">
        <v>31</v>
      </c>
      <c r="D24" s="41" t="s">
        <v>22</v>
      </c>
      <c r="E24" s="41" t="s">
        <v>25</v>
      </c>
      <c r="F24" s="41" t="s">
        <v>26</v>
      </c>
      <c r="G24" s="41" t="s">
        <v>14</v>
      </c>
      <c r="H24" s="42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12</v>
      </c>
      <c r="B26" s="22">
        <v>0</v>
      </c>
      <c r="C26" s="22">
        <v>0</v>
      </c>
      <c r="D26" s="22">
        <f>C26+B26</f>
        <v>0</v>
      </c>
      <c r="E26" s="22">
        <v>632.48</v>
      </c>
      <c r="F26" s="22">
        <v>4699.2</v>
      </c>
      <c r="G26" s="22">
        <f>F26+E26</f>
        <v>5331.68</v>
      </c>
      <c r="H26" s="23">
        <f>G26+D26</f>
        <v>5331.68</v>
      </c>
    </row>
    <row r="27" spans="1:8" ht="12.75" customHeight="1">
      <c r="A27" s="7" t="s">
        <v>46</v>
      </c>
      <c r="B27" s="22">
        <v>0</v>
      </c>
      <c r="C27" s="22">
        <v>0</v>
      </c>
      <c r="D27" s="22">
        <f>C27+B27</f>
        <v>0</v>
      </c>
      <c r="E27" s="22">
        <v>160.8</v>
      </c>
      <c r="F27" s="22">
        <v>3220.8</v>
      </c>
      <c r="G27" s="22">
        <f>F27+E27</f>
        <v>3381.6000000000004</v>
      </c>
      <c r="H27" s="23">
        <f>G27+D27</f>
        <v>3381.6000000000004</v>
      </c>
    </row>
    <row r="28" spans="1:8" ht="12.75" customHeight="1">
      <c r="A28" s="7" t="s">
        <v>47</v>
      </c>
      <c r="B28" s="22">
        <v>0</v>
      </c>
      <c r="C28" s="22">
        <v>0</v>
      </c>
      <c r="D28" s="22">
        <f>C28+B28</f>
        <v>0</v>
      </c>
      <c r="E28" s="22">
        <v>353.76</v>
      </c>
      <c r="F28" s="22">
        <v>3291.2</v>
      </c>
      <c r="G28" s="22">
        <f>F28+E28</f>
        <v>3644.96</v>
      </c>
      <c r="H28" s="23">
        <f>G28+D28</f>
        <v>3644.96</v>
      </c>
    </row>
    <row r="29" spans="1:8" ht="12.75" customHeight="1">
      <c r="A29" s="7" t="s">
        <v>48</v>
      </c>
      <c r="B29" s="22">
        <v>0</v>
      </c>
      <c r="C29" s="22">
        <v>0</v>
      </c>
      <c r="D29" s="22">
        <f>C29+B29</f>
        <v>0</v>
      </c>
      <c r="E29" s="22">
        <v>675.36</v>
      </c>
      <c r="F29" s="22">
        <v>3748.8</v>
      </c>
      <c r="G29" s="22">
        <f>F29+E29</f>
        <v>4424.16</v>
      </c>
      <c r="H29" s="23">
        <f>G29+D29</f>
        <v>4424.16</v>
      </c>
    </row>
    <row r="30" spans="1:8" ht="12.75" customHeight="1">
      <c r="A30" s="7" t="s">
        <v>51</v>
      </c>
      <c r="B30" s="22">
        <v>0</v>
      </c>
      <c r="C30" s="22">
        <v>0</v>
      </c>
      <c r="D30" s="22">
        <f>C30+B30</f>
        <v>0</v>
      </c>
      <c r="E30" s="22">
        <v>530.64</v>
      </c>
      <c r="F30" s="22">
        <v>3396.8</v>
      </c>
      <c r="G30" s="22">
        <f>F30+E30</f>
        <v>3927.44</v>
      </c>
      <c r="H30" s="23">
        <f>G30+D30</f>
        <v>3927.44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41" spans="1:9" s="2" customFormat="1" ht="12.75" customHeight="1">
      <c r="A41" s="26"/>
      <c r="B41" s="3"/>
      <c r="C41" s="3"/>
      <c r="D41" s="3"/>
      <c r="E41" s="3"/>
      <c r="F41" s="3"/>
      <c r="G41" s="3"/>
      <c r="H41" s="3"/>
      <c r="I41" s="3"/>
    </row>
    <row r="72" spans="1:9" s="2" customFormat="1" ht="12.75" customHeight="1">
      <c r="A72" s="26"/>
      <c r="B72" s="3"/>
      <c r="C72" s="3"/>
      <c r="D72" s="3"/>
      <c r="E72" s="3"/>
      <c r="F72" s="3"/>
      <c r="G72" s="3"/>
      <c r="H72" s="3"/>
      <c r="I72" s="3"/>
    </row>
    <row r="81" spans="1:9" s="2" customFormat="1" ht="12.75" customHeight="1">
      <c r="A81" s="26"/>
      <c r="B81" s="3"/>
      <c r="C81" s="3"/>
      <c r="D81" s="3"/>
      <c r="E81" s="3"/>
      <c r="F81" s="3"/>
      <c r="G81" s="3"/>
      <c r="H81" s="3"/>
      <c r="I81" s="3"/>
    </row>
    <row r="112" spans="1:9" s="2" customFormat="1" ht="12.75" customHeight="1">
      <c r="A112" s="26"/>
      <c r="B112" s="3"/>
      <c r="C112" s="3"/>
      <c r="D112" s="3"/>
      <c r="E112" s="3"/>
      <c r="F112" s="3"/>
      <c r="G112" s="3"/>
      <c r="H112" s="3"/>
      <c r="I112" s="3"/>
    </row>
    <row r="116" ht="12.75" customHeight="1"/>
    <row r="133" spans="1:9" s="2" customFormat="1" ht="12.75" customHeight="1">
      <c r="A133" s="26"/>
      <c r="B133" s="3"/>
      <c r="C133" s="3"/>
      <c r="D133" s="3"/>
      <c r="E133" s="3"/>
      <c r="F133" s="3"/>
      <c r="G133" s="3"/>
      <c r="H133" s="3"/>
      <c r="I133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workbookViewId="0" topLeftCell="A11">
      <selection activeCell="Q21" sqref="Q21"/>
    </sheetView>
  </sheetViews>
  <sheetFormatPr defaultColWidth="9.140625" defaultRowHeight="12.75" customHeight="1"/>
  <cols>
    <col min="1" max="1" width="18.7109375" style="26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5" ht="12.75" customHeight="1">
      <c r="A1" s="1" t="s">
        <v>39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 customHeight="1">
      <c r="A2" s="27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2.75" customHeight="1">
      <c r="A3" s="27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2.7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2.75" customHeight="1">
      <c r="A5" s="27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12</v>
      </c>
      <c r="B6" s="43">
        <v>0</v>
      </c>
      <c r="C6" s="44">
        <v>0</v>
      </c>
      <c r="D6" s="43">
        <v>0</v>
      </c>
      <c r="E6" s="44">
        <v>0</v>
      </c>
      <c r="F6" s="43">
        <v>0</v>
      </c>
      <c r="G6" s="44">
        <v>0</v>
      </c>
      <c r="H6" s="43">
        <v>0</v>
      </c>
      <c r="I6" s="44">
        <v>0</v>
      </c>
      <c r="J6" s="43">
        <v>0</v>
      </c>
      <c r="K6" s="44">
        <v>0</v>
      </c>
      <c r="L6" s="43">
        <v>0</v>
      </c>
      <c r="M6" s="44">
        <v>0</v>
      </c>
      <c r="N6" s="43">
        <f aca="true" t="shared" si="0" ref="N6:O8">L6+J6+H6+F6+D6+B6</f>
        <v>0</v>
      </c>
      <c r="O6" s="44">
        <f t="shared" si="0"/>
        <v>0</v>
      </c>
      <c r="P6" s="45">
        <f>O6+N6</f>
        <v>0</v>
      </c>
    </row>
    <row r="7" spans="1:16" ht="12.75" customHeight="1">
      <c r="A7" s="7" t="s">
        <v>46</v>
      </c>
      <c r="B7" s="43">
        <v>0</v>
      </c>
      <c r="C7" s="44">
        <v>0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t="shared" si="0"/>
        <v>0</v>
      </c>
      <c r="O7" s="44">
        <f t="shared" si="0"/>
        <v>0</v>
      </c>
      <c r="P7" s="45">
        <f>O7+N7</f>
        <v>0</v>
      </c>
    </row>
    <row r="8" spans="1:16" ht="12.75" customHeight="1">
      <c r="A8" s="7" t="s">
        <v>47</v>
      </c>
      <c r="B8" s="43">
        <v>0</v>
      </c>
      <c r="C8" s="44">
        <v>0</v>
      </c>
      <c r="D8" s="43">
        <v>0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0</v>
      </c>
      <c r="M8" s="44">
        <v>0</v>
      </c>
      <c r="N8" s="43">
        <f t="shared" si="0"/>
        <v>0</v>
      </c>
      <c r="O8" s="44">
        <f t="shared" si="0"/>
        <v>0</v>
      </c>
      <c r="P8" s="45">
        <f>O8+N8</f>
        <v>0</v>
      </c>
    </row>
    <row r="9" spans="1:16" ht="12.75" customHeight="1">
      <c r="A9" s="7" t="s">
        <v>48</v>
      </c>
      <c r="B9" s="43">
        <v>0</v>
      </c>
      <c r="C9" s="44">
        <v>0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0</v>
      </c>
      <c r="M9" s="44">
        <v>0</v>
      </c>
      <c r="N9" s="43">
        <v>0</v>
      </c>
      <c r="O9" s="44">
        <v>0</v>
      </c>
      <c r="P9" s="45">
        <v>0</v>
      </c>
    </row>
    <row r="10" spans="1:16" ht="12.75" customHeight="1">
      <c r="A10" s="7" t="s">
        <v>51</v>
      </c>
      <c r="B10" s="43">
        <v>0</v>
      </c>
      <c r="C10" s="44">
        <v>0</v>
      </c>
      <c r="D10" s="43">
        <v>0</v>
      </c>
      <c r="E10" s="44">
        <v>0</v>
      </c>
      <c r="F10" s="43">
        <v>0</v>
      </c>
      <c r="G10" s="44">
        <v>0</v>
      </c>
      <c r="H10" s="43">
        <v>0</v>
      </c>
      <c r="I10" s="44">
        <v>0</v>
      </c>
      <c r="J10" s="43">
        <v>0</v>
      </c>
      <c r="K10" s="44">
        <v>0</v>
      </c>
      <c r="L10" s="43">
        <v>0</v>
      </c>
      <c r="M10" s="44">
        <v>0</v>
      </c>
      <c r="N10" s="43">
        <v>0</v>
      </c>
      <c r="O10" s="44">
        <v>0</v>
      </c>
      <c r="P10" s="45"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pans="1:15" ht="12.75" customHeight="1">
      <c r="A12" s="27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ht="12.75" customHeight="1">
      <c r="A13" s="7" t="s">
        <v>22</v>
      </c>
    </row>
    <row r="14" spans="1:16" ht="12.75" customHeight="1">
      <c r="A14" s="7" t="s">
        <v>15</v>
      </c>
      <c r="B14" s="33" t="s">
        <v>2</v>
      </c>
      <c r="C14" s="34"/>
      <c r="D14" s="33" t="s">
        <v>3</v>
      </c>
      <c r="E14" s="34"/>
      <c r="F14" s="33" t="s">
        <v>4</v>
      </c>
      <c r="G14" s="34"/>
      <c r="H14" s="33" t="s">
        <v>5</v>
      </c>
      <c r="I14" s="34"/>
      <c r="J14" s="33" t="s">
        <v>6</v>
      </c>
      <c r="K14" s="34"/>
      <c r="L14" s="33" t="s">
        <v>7</v>
      </c>
      <c r="M14" s="34"/>
      <c r="N14" s="33" t="s">
        <v>8</v>
      </c>
      <c r="O14" s="34"/>
      <c r="P14" s="29" t="s">
        <v>9</v>
      </c>
    </row>
    <row r="15" spans="1:16" ht="12.75" customHeight="1">
      <c r="A15" s="7" t="s">
        <v>16</v>
      </c>
      <c r="B15" s="30" t="s">
        <v>10</v>
      </c>
      <c r="C15" s="31" t="s">
        <v>11</v>
      </c>
      <c r="D15" s="30" t="s">
        <v>10</v>
      </c>
      <c r="E15" s="31" t="s">
        <v>11</v>
      </c>
      <c r="F15" s="30" t="s">
        <v>10</v>
      </c>
      <c r="G15" s="31" t="s">
        <v>11</v>
      </c>
      <c r="H15" s="30" t="s">
        <v>10</v>
      </c>
      <c r="I15" s="31" t="s">
        <v>11</v>
      </c>
      <c r="J15" s="30" t="s">
        <v>10</v>
      </c>
      <c r="K15" s="31" t="s">
        <v>11</v>
      </c>
      <c r="L15" s="30" t="s">
        <v>10</v>
      </c>
      <c r="M15" s="31" t="s">
        <v>11</v>
      </c>
      <c r="N15" s="30" t="s">
        <v>10</v>
      </c>
      <c r="O15" s="31" t="s">
        <v>11</v>
      </c>
      <c r="P15" s="32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ht="12.75" customHeight="1">
      <c r="A17" s="7" t="s">
        <v>12</v>
      </c>
      <c r="B17" s="43">
        <v>0</v>
      </c>
      <c r="C17" s="44">
        <v>4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  <c r="L17" s="43">
        <v>0</v>
      </c>
      <c r="M17" s="44">
        <v>0</v>
      </c>
      <c r="N17" s="43">
        <f aca="true" t="shared" si="1" ref="N17:O19">L17+J17+H17+F17+D17+B17</f>
        <v>0</v>
      </c>
      <c r="O17" s="44">
        <f t="shared" si="1"/>
        <v>4</v>
      </c>
      <c r="P17" s="45">
        <f>O17+N17</f>
        <v>4</v>
      </c>
    </row>
    <row r="18" spans="1:16" s="2" customFormat="1" ht="12.75" customHeight="1">
      <c r="A18" s="17" t="s">
        <v>46</v>
      </c>
      <c r="B18" s="43">
        <v>0</v>
      </c>
      <c r="C18" s="44">
        <v>2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0</v>
      </c>
      <c r="M18" s="44">
        <v>0</v>
      </c>
      <c r="N18" s="43">
        <f t="shared" si="1"/>
        <v>0</v>
      </c>
      <c r="O18" s="44">
        <f t="shared" si="1"/>
        <v>2</v>
      </c>
      <c r="P18" s="45">
        <f>O18+N18</f>
        <v>2</v>
      </c>
    </row>
    <row r="19" spans="1:16" s="2" customFormat="1" ht="12.75" customHeight="1">
      <c r="A19" s="17" t="s">
        <v>47</v>
      </c>
      <c r="B19" s="43">
        <v>0</v>
      </c>
      <c r="C19" s="44">
        <v>1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0</v>
      </c>
      <c r="M19" s="44">
        <v>0</v>
      </c>
      <c r="N19" s="43">
        <f t="shared" si="1"/>
        <v>0</v>
      </c>
      <c r="O19" s="44">
        <f t="shared" si="1"/>
        <v>1</v>
      </c>
      <c r="P19" s="45">
        <f>O19+N19</f>
        <v>1</v>
      </c>
    </row>
    <row r="20" spans="1:16" s="2" customFormat="1" ht="12.75" customHeight="1">
      <c r="A20" s="17" t="s">
        <v>48</v>
      </c>
      <c r="B20" s="43">
        <v>0</v>
      </c>
      <c r="C20" s="44">
        <v>1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0</v>
      </c>
      <c r="M20" s="44">
        <v>0</v>
      </c>
      <c r="N20" s="43">
        <v>0</v>
      </c>
      <c r="O20" s="44">
        <f>M20+K20+I20+G20+E20+C20</f>
        <v>1</v>
      </c>
      <c r="P20" s="45">
        <f>O20+N20</f>
        <v>1</v>
      </c>
    </row>
    <row r="21" spans="1:16" s="2" customFormat="1" ht="12.75" customHeight="1">
      <c r="A21" s="17" t="s">
        <v>51</v>
      </c>
      <c r="B21" s="43">
        <v>0</v>
      </c>
      <c r="C21" s="44">
        <v>0</v>
      </c>
      <c r="D21" s="43">
        <v>0</v>
      </c>
      <c r="E21" s="44">
        <v>0</v>
      </c>
      <c r="F21" s="43">
        <v>0</v>
      </c>
      <c r="G21" s="44">
        <v>0</v>
      </c>
      <c r="H21" s="43">
        <v>0</v>
      </c>
      <c r="I21" s="44">
        <v>0</v>
      </c>
      <c r="J21" s="43">
        <v>0</v>
      </c>
      <c r="K21" s="44">
        <v>0</v>
      </c>
      <c r="L21" s="43">
        <v>0</v>
      </c>
      <c r="M21" s="44">
        <v>0</v>
      </c>
      <c r="N21" s="43">
        <v>0</v>
      </c>
      <c r="O21" s="44">
        <f>M21+K21+I21+G21+E21+C21</f>
        <v>0</v>
      </c>
      <c r="P21" s="45">
        <v>0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41" spans="1:16" s="2" customFormat="1" ht="12.75" customHeight="1">
      <c r="A41" s="2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62" spans="1:16" s="2" customFormat="1" ht="12.75" customHeight="1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103" spans="1:16" s="2" customFormat="1" ht="12.75" customHeight="1">
      <c r="A103" s="2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13" spans="1:16" s="2" customFormat="1" ht="12.75" customHeight="1">
      <c r="A113" s="2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4" spans="1:16" s="2" customFormat="1" ht="12.75" customHeight="1">
      <c r="A124" s="2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37" spans="1:16" s="2" customFormat="1" ht="12.75" customHeight="1">
      <c r="A137" s="2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78" spans="1:16" s="2" customFormat="1" ht="12.75" customHeight="1">
      <c r="A178" s="2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25.7109375" style="26" customWidth="1"/>
    <col min="2" max="4" width="14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1" t="s">
        <v>39</v>
      </c>
      <c r="B1" s="2"/>
      <c r="C1" s="2"/>
      <c r="D1" s="2"/>
      <c r="E1" s="2"/>
      <c r="F1" s="2"/>
      <c r="G1" s="2"/>
      <c r="H1" s="2"/>
    </row>
    <row r="3" ht="12.75" customHeight="1">
      <c r="A3" s="7" t="s">
        <v>22</v>
      </c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7" t="s">
        <v>12</v>
      </c>
      <c r="B6" s="16">
        <v>4</v>
      </c>
      <c r="C6" s="16">
        <v>3</v>
      </c>
      <c r="D6" s="16">
        <v>0</v>
      </c>
      <c r="E6"/>
      <c r="F6"/>
      <c r="G6"/>
    </row>
    <row r="7" spans="1:7" ht="12.75" customHeight="1">
      <c r="A7" s="7" t="s">
        <v>46</v>
      </c>
      <c r="B7" s="16">
        <v>2</v>
      </c>
      <c r="C7" s="16">
        <v>2</v>
      </c>
      <c r="D7" s="16">
        <v>0</v>
      </c>
      <c r="E7"/>
      <c r="F7"/>
      <c r="G7"/>
    </row>
    <row r="8" spans="1:7" s="2" customFormat="1" ht="12.75" customHeight="1">
      <c r="A8" s="17" t="s">
        <v>47</v>
      </c>
      <c r="B8" s="16">
        <v>1</v>
      </c>
      <c r="C8" s="16">
        <v>2</v>
      </c>
      <c r="D8" s="16">
        <v>1</v>
      </c>
      <c r="E8" s="24"/>
      <c r="F8" s="24"/>
      <c r="G8" s="24"/>
    </row>
    <row r="9" spans="1:7" s="2" customFormat="1" ht="12.75" customHeight="1">
      <c r="A9" s="17" t="s">
        <v>48</v>
      </c>
      <c r="B9" s="16">
        <f>EEM!P20</f>
        <v>1</v>
      </c>
      <c r="C9" s="16">
        <v>1</v>
      </c>
      <c r="D9" s="16">
        <v>0</v>
      </c>
      <c r="E9" s="24"/>
      <c r="F9" s="24"/>
      <c r="G9" s="24"/>
    </row>
    <row r="10" spans="1:7" s="2" customFormat="1" ht="12.75" customHeight="1">
      <c r="A10" s="17" t="s">
        <v>51</v>
      </c>
      <c r="B10" s="16">
        <v>0</v>
      </c>
      <c r="C10" s="16">
        <v>0</v>
      </c>
      <c r="D10" s="16">
        <v>0</v>
      </c>
      <c r="E10" s="24"/>
      <c r="F10" s="24"/>
      <c r="G10" s="24"/>
    </row>
    <row r="11" spans="2:4" ht="12.75" customHeight="1">
      <c r="B11" s="13"/>
      <c r="C11" s="13"/>
      <c r="D11" s="13"/>
    </row>
    <row r="20" spans="1:9" s="2" customFormat="1" ht="12.75" customHeight="1">
      <c r="A20" s="26"/>
      <c r="B20" s="3"/>
      <c r="C20" s="3"/>
      <c r="D20" s="3"/>
      <c r="E20" s="3"/>
      <c r="F20" s="3"/>
      <c r="G20" s="3"/>
      <c r="H20" s="3"/>
      <c r="I20" s="3"/>
    </row>
    <row r="53" spans="1:9" s="2" customFormat="1" ht="12.75" customHeight="1">
      <c r="A53" s="26"/>
      <c r="B53" s="3"/>
      <c r="C53" s="3"/>
      <c r="D53" s="3"/>
      <c r="E53" s="3"/>
      <c r="F53" s="3"/>
      <c r="G53" s="3"/>
      <c r="H53" s="3"/>
      <c r="I53" s="3"/>
    </row>
    <row r="84" spans="1:9" s="2" customFormat="1" ht="12.75" customHeight="1">
      <c r="A84" s="26"/>
      <c r="B84" s="3"/>
      <c r="C84" s="3"/>
      <c r="D84" s="3"/>
      <c r="E84" s="3"/>
      <c r="F84" s="3"/>
      <c r="G84" s="3"/>
      <c r="H84" s="3"/>
      <c r="I84" s="3"/>
    </row>
    <row r="93" spans="1:9" s="2" customFormat="1" ht="12.75" customHeight="1">
      <c r="A93" s="26"/>
      <c r="B93" s="3"/>
      <c r="C93" s="3"/>
      <c r="D93" s="3"/>
      <c r="E93" s="3"/>
      <c r="F93" s="3"/>
      <c r="G93" s="3"/>
      <c r="H93" s="3"/>
      <c r="I93" s="3"/>
    </row>
    <row r="124" spans="1:9" s="2" customFormat="1" ht="12.75" customHeight="1">
      <c r="A124" s="26"/>
      <c r="B124" s="3"/>
      <c r="C124" s="3"/>
      <c r="D124" s="3"/>
      <c r="E124" s="3"/>
      <c r="F124" s="3"/>
      <c r="G124" s="3"/>
      <c r="H124" s="3"/>
      <c r="I124" s="3"/>
    </row>
    <row r="128" ht="12.75" customHeight="1"/>
    <row r="145" spans="1:9" s="2" customFormat="1" ht="12.75" customHeight="1">
      <c r="A145" s="26"/>
      <c r="B145" s="3"/>
      <c r="C145" s="3"/>
      <c r="D145" s="3"/>
      <c r="E145" s="3"/>
      <c r="F145" s="3"/>
      <c r="G145" s="3"/>
      <c r="H145" s="3"/>
      <c r="I145" s="3"/>
    </row>
  </sheetData>
  <printOptions/>
  <pageMargins left="1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workbookViewId="0" topLeftCell="D27">
      <selection activeCell="Q30" sqref="Q30"/>
    </sheetView>
  </sheetViews>
  <sheetFormatPr defaultColWidth="9.140625" defaultRowHeight="10.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0.5" customHeight="1">
      <c r="A1" s="18" t="s">
        <v>40</v>
      </c>
    </row>
    <row r="2" ht="10.5" customHeight="1">
      <c r="A2" s="18"/>
    </row>
    <row r="3" spans="1:16" ht="10.5" customHeight="1">
      <c r="A3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0.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0.5" customHeight="1">
      <c r="A6" s="7" t="s">
        <v>12</v>
      </c>
      <c r="B6" s="43">
        <v>8</v>
      </c>
      <c r="C6" s="44">
        <v>10</v>
      </c>
      <c r="D6" s="43">
        <v>1</v>
      </c>
      <c r="E6" s="44">
        <v>0</v>
      </c>
      <c r="F6" s="43">
        <v>0</v>
      </c>
      <c r="G6" s="44">
        <v>0</v>
      </c>
      <c r="H6" s="43">
        <v>0</v>
      </c>
      <c r="I6" s="44">
        <v>1</v>
      </c>
      <c r="J6" s="43">
        <v>0</v>
      </c>
      <c r="K6" s="44">
        <v>1</v>
      </c>
      <c r="L6" s="43">
        <v>0</v>
      </c>
      <c r="M6" s="44">
        <v>0</v>
      </c>
      <c r="N6" s="43">
        <f aca="true" t="shared" si="0" ref="N6:O10">L6+J6+H6+F6+D6+B6</f>
        <v>9</v>
      </c>
      <c r="O6" s="44">
        <f t="shared" si="0"/>
        <v>12</v>
      </c>
      <c r="P6" s="45">
        <f>O6+N6</f>
        <v>21</v>
      </c>
    </row>
    <row r="7" spans="1:16" ht="10.5" customHeight="1">
      <c r="A7" s="7" t="s">
        <v>46</v>
      </c>
      <c r="B7" s="43">
        <v>7</v>
      </c>
      <c r="C7" s="44">
        <v>8</v>
      </c>
      <c r="D7" s="43">
        <v>1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1</v>
      </c>
      <c r="N7" s="43">
        <f t="shared" si="0"/>
        <v>8</v>
      </c>
      <c r="O7" s="44">
        <f t="shared" si="0"/>
        <v>9</v>
      </c>
      <c r="P7" s="45">
        <f>O7+N7</f>
        <v>17</v>
      </c>
    </row>
    <row r="8" spans="1:16" ht="10.5" customHeight="1">
      <c r="A8" s="7" t="s">
        <v>47</v>
      </c>
      <c r="B8" s="43">
        <v>5</v>
      </c>
      <c r="C8" s="44">
        <v>3</v>
      </c>
      <c r="D8" s="43">
        <v>0</v>
      </c>
      <c r="E8" s="44">
        <v>1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1</v>
      </c>
      <c r="M8" s="44">
        <v>0</v>
      </c>
      <c r="N8" s="43">
        <f t="shared" si="0"/>
        <v>6</v>
      </c>
      <c r="O8" s="44">
        <f t="shared" si="0"/>
        <v>4</v>
      </c>
      <c r="P8" s="45">
        <f>O8+N8</f>
        <v>10</v>
      </c>
    </row>
    <row r="9" spans="1:16" ht="10.5" customHeight="1">
      <c r="A9" s="7" t="s">
        <v>48</v>
      </c>
      <c r="B9" s="43">
        <v>2</v>
      </c>
      <c r="C9" s="44">
        <v>6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1</v>
      </c>
      <c r="M9" s="44">
        <v>0</v>
      </c>
      <c r="N9" s="43">
        <f t="shared" si="0"/>
        <v>3</v>
      </c>
      <c r="O9" s="44">
        <f t="shared" si="0"/>
        <v>6</v>
      </c>
      <c r="P9" s="45">
        <f>O9+N9</f>
        <v>9</v>
      </c>
    </row>
    <row r="10" spans="1:16" ht="10.5" customHeight="1">
      <c r="A10" s="7" t="s">
        <v>51</v>
      </c>
      <c r="B10" s="43">
        <v>3</v>
      </c>
      <c r="C10" s="44">
        <v>3</v>
      </c>
      <c r="D10" s="43">
        <v>0</v>
      </c>
      <c r="E10" s="44">
        <v>1</v>
      </c>
      <c r="F10" s="43">
        <v>0</v>
      </c>
      <c r="G10" s="44">
        <v>0</v>
      </c>
      <c r="H10" s="43">
        <v>0</v>
      </c>
      <c r="I10" s="44">
        <v>0</v>
      </c>
      <c r="J10" s="43">
        <v>0</v>
      </c>
      <c r="K10" s="44">
        <v>0</v>
      </c>
      <c r="L10" s="43">
        <v>0</v>
      </c>
      <c r="M10" s="44">
        <v>0</v>
      </c>
      <c r="N10" s="43">
        <f t="shared" si="0"/>
        <v>3</v>
      </c>
      <c r="O10" s="44">
        <f t="shared" si="0"/>
        <v>4</v>
      </c>
      <c r="P10" s="45">
        <f>O10+N10</f>
        <v>7</v>
      </c>
    </row>
    <row r="11" spans="2:16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0.5" customHeight="1">
      <c r="A12" s="18"/>
    </row>
    <row r="13" spans="1:16" ht="10.5" customHeight="1">
      <c r="A13"/>
      <c r="B13" s="33" t="s">
        <v>2</v>
      </c>
      <c r="C13" s="34"/>
      <c r="D13" s="33" t="s">
        <v>3</v>
      </c>
      <c r="E13" s="34"/>
      <c r="F13" s="33" t="s">
        <v>4</v>
      </c>
      <c r="G13" s="34"/>
      <c r="H13" s="33" t="s">
        <v>5</v>
      </c>
      <c r="I13" s="34"/>
      <c r="J13" s="33" t="s">
        <v>6</v>
      </c>
      <c r="K13" s="34"/>
      <c r="L13" s="33" t="s">
        <v>7</v>
      </c>
      <c r="M13" s="34"/>
      <c r="N13" s="33" t="s">
        <v>8</v>
      </c>
      <c r="O13" s="34"/>
      <c r="P13" s="29" t="s">
        <v>9</v>
      </c>
    </row>
    <row r="14" spans="1:16" ht="10.5" customHeight="1">
      <c r="A14" s="7" t="s">
        <v>1</v>
      </c>
      <c r="B14" s="30" t="s">
        <v>10</v>
      </c>
      <c r="C14" s="31" t="s">
        <v>11</v>
      </c>
      <c r="D14" s="30" t="s">
        <v>10</v>
      </c>
      <c r="E14" s="31" t="s">
        <v>11</v>
      </c>
      <c r="F14" s="30" t="s">
        <v>10</v>
      </c>
      <c r="G14" s="31" t="s">
        <v>11</v>
      </c>
      <c r="H14" s="30" t="s">
        <v>10</v>
      </c>
      <c r="I14" s="31" t="s">
        <v>11</v>
      </c>
      <c r="J14" s="30" t="s">
        <v>10</v>
      </c>
      <c r="K14" s="31" t="s">
        <v>11</v>
      </c>
      <c r="L14" s="30" t="s">
        <v>10</v>
      </c>
      <c r="M14" s="31" t="s">
        <v>11</v>
      </c>
      <c r="N14" s="30" t="s">
        <v>10</v>
      </c>
      <c r="O14" s="31" t="s">
        <v>11</v>
      </c>
      <c r="P14" s="32" t="s">
        <v>8</v>
      </c>
    </row>
    <row r="15" spans="1:16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0.5" customHeight="1">
      <c r="A16" s="7" t="s">
        <v>12</v>
      </c>
      <c r="B16" s="43">
        <v>1</v>
      </c>
      <c r="C16" s="44">
        <v>2</v>
      </c>
      <c r="D16" s="43">
        <v>0</v>
      </c>
      <c r="E16" s="44">
        <v>0</v>
      </c>
      <c r="F16" s="43">
        <v>0</v>
      </c>
      <c r="G16" s="44">
        <v>0</v>
      </c>
      <c r="H16" s="43">
        <v>0</v>
      </c>
      <c r="I16" s="44">
        <v>0</v>
      </c>
      <c r="J16" s="43">
        <v>0</v>
      </c>
      <c r="K16" s="44">
        <v>0</v>
      </c>
      <c r="L16" s="43">
        <v>1</v>
      </c>
      <c r="M16" s="44">
        <v>0</v>
      </c>
      <c r="N16" s="43">
        <f aca="true" t="shared" si="1" ref="N16:O20">L16+J16+H16+F16+D16+B16</f>
        <v>2</v>
      </c>
      <c r="O16" s="44">
        <f t="shared" si="1"/>
        <v>2</v>
      </c>
      <c r="P16" s="45">
        <f>O16+N16</f>
        <v>4</v>
      </c>
    </row>
    <row r="17" spans="1:16" ht="10.5" customHeight="1">
      <c r="A17" s="7" t="s">
        <v>46</v>
      </c>
      <c r="B17" s="43">
        <v>6</v>
      </c>
      <c r="C17" s="44">
        <v>1</v>
      </c>
      <c r="D17" s="43">
        <v>0</v>
      </c>
      <c r="E17" s="44">
        <v>0</v>
      </c>
      <c r="F17" s="43">
        <v>0</v>
      </c>
      <c r="G17" s="44">
        <v>0</v>
      </c>
      <c r="H17" s="43">
        <v>1</v>
      </c>
      <c r="I17" s="44">
        <v>0</v>
      </c>
      <c r="J17" s="43">
        <v>0</v>
      </c>
      <c r="K17" s="44">
        <v>0</v>
      </c>
      <c r="L17" s="43">
        <v>2</v>
      </c>
      <c r="M17" s="44">
        <v>0</v>
      </c>
      <c r="N17" s="43">
        <f t="shared" si="1"/>
        <v>9</v>
      </c>
      <c r="O17" s="44">
        <f t="shared" si="1"/>
        <v>1</v>
      </c>
      <c r="P17" s="45">
        <f>O17+N17</f>
        <v>10</v>
      </c>
    </row>
    <row r="18" spans="1:16" ht="10.5" customHeight="1">
      <c r="A18" s="7" t="s">
        <v>47</v>
      </c>
      <c r="B18" s="43">
        <v>0</v>
      </c>
      <c r="C18" s="44">
        <v>3</v>
      </c>
      <c r="D18" s="43">
        <v>1</v>
      </c>
      <c r="E18" s="44">
        <v>1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2</v>
      </c>
      <c r="M18" s="44">
        <v>0</v>
      </c>
      <c r="N18" s="43">
        <f t="shared" si="1"/>
        <v>3</v>
      </c>
      <c r="O18" s="44">
        <f t="shared" si="1"/>
        <v>4</v>
      </c>
      <c r="P18" s="45">
        <f>O18+N18</f>
        <v>7</v>
      </c>
    </row>
    <row r="19" spans="1:16" ht="10.5" customHeight="1">
      <c r="A19" s="7" t="s">
        <v>48</v>
      </c>
      <c r="B19" s="43">
        <v>0</v>
      </c>
      <c r="C19" s="44">
        <v>4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0</v>
      </c>
      <c r="M19" s="44">
        <v>0</v>
      </c>
      <c r="N19" s="43">
        <f t="shared" si="1"/>
        <v>0</v>
      </c>
      <c r="O19" s="44">
        <f t="shared" si="1"/>
        <v>4</v>
      </c>
      <c r="P19" s="45">
        <f>O19+N19</f>
        <v>4</v>
      </c>
    </row>
    <row r="20" spans="1:16" ht="10.5" customHeight="1">
      <c r="A20" s="7" t="s">
        <v>51</v>
      </c>
      <c r="B20" s="43">
        <v>2</v>
      </c>
      <c r="C20" s="44">
        <v>0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1</v>
      </c>
      <c r="M20" s="44">
        <v>0</v>
      </c>
      <c r="N20" s="43">
        <f t="shared" si="1"/>
        <v>3</v>
      </c>
      <c r="O20" s="44">
        <f t="shared" si="1"/>
        <v>0</v>
      </c>
      <c r="P20" s="45">
        <f>O20+N20</f>
        <v>3</v>
      </c>
    </row>
    <row r="21" spans="2:16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ht="10.5" customHeight="1">
      <c r="A22" s="18"/>
    </row>
    <row r="23" spans="1:16" ht="10.5" customHeight="1">
      <c r="A23"/>
      <c r="B23" s="33" t="s">
        <v>2</v>
      </c>
      <c r="C23" s="34"/>
      <c r="D23" s="33" t="s">
        <v>3</v>
      </c>
      <c r="E23" s="34"/>
      <c r="F23" s="33" t="s">
        <v>4</v>
      </c>
      <c r="G23" s="34"/>
      <c r="H23" s="33" t="s">
        <v>5</v>
      </c>
      <c r="I23" s="34"/>
      <c r="J23" s="33" t="s">
        <v>6</v>
      </c>
      <c r="K23" s="34"/>
      <c r="L23" s="33" t="s">
        <v>7</v>
      </c>
      <c r="M23" s="34"/>
      <c r="N23" s="33" t="s">
        <v>8</v>
      </c>
      <c r="O23" s="34"/>
      <c r="P23" s="29" t="s">
        <v>9</v>
      </c>
    </row>
    <row r="24" spans="1:16" ht="10.5" customHeight="1">
      <c r="A24" s="7" t="s">
        <v>13</v>
      </c>
      <c r="B24" s="30" t="s">
        <v>10</v>
      </c>
      <c r="C24" s="31" t="s">
        <v>11</v>
      </c>
      <c r="D24" s="30" t="s">
        <v>10</v>
      </c>
      <c r="E24" s="31" t="s">
        <v>11</v>
      </c>
      <c r="F24" s="30" t="s">
        <v>10</v>
      </c>
      <c r="G24" s="31" t="s">
        <v>11</v>
      </c>
      <c r="H24" s="30" t="s">
        <v>10</v>
      </c>
      <c r="I24" s="31" t="s">
        <v>11</v>
      </c>
      <c r="J24" s="30" t="s">
        <v>10</v>
      </c>
      <c r="K24" s="31" t="s">
        <v>11</v>
      </c>
      <c r="L24" s="30" t="s">
        <v>10</v>
      </c>
      <c r="M24" s="31" t="s">
        <v>11</v>
      </c>
      <c r="N24" s="30" t="s">
        <v>10</v>
      </c>
      <c r="O24" s="31" t="s">
        <v>11</v>
      </c>
      <c r="P24" s="32" t="s">
        <v>8</v>
      </c>
    </row>
    <row r="25" spans="1:16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10"/>
    </row>
    <row r="26" spans="1:16" ht="10.5" customHeight="1">
      <c r="A26" s="7" t="s">
        <v>12</v>
      </c>
      <c r="B26" s="43">
        <v>0</v>
      </c>
      <c r="C26" s="44">
        <v>0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  <c r="L26" s="43">
        <v>1</v>
      </c>
      <c r="M26" s="44">
        <v>0</v>
      </c>
      <c r="N26" s="43">
        <f aca="true" t="shared" si="2" ref="N26:O30">L26+J26+H26+F26+D26+B26</f>
        <v>1</v>
      </c>
      <c r="O26" s="44">
        <f t="shared" si="2"/>
        <v>0</v>
      </c>
      <c r="P26" s="45">
        <f>O26+N26</f>
        <v>1</v>
      </c>
    </row>
    <row r="27" spans="1:16" ht="10.5" customHeight="1">
      <c r="A27" s="7" t="s">
        <v>46</v>
      </c>
      <c r="B27" s="43">
        <v>2</v>
      </c>
      <c r="C27" s="44">
        <v>0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  <c r="L27" s="43">
        <v>0</v>
      </c>
      <c r="M27" s="44">
        <v>0</v>
      </c>
      <c r="N27" s="43">
        <f t="shared" si="2"/>
        <v>2</v>
      </c>
      <c r="O27" s="44">
        <f t="shared" si="2"/>
        <v>0</v>
      </c>
      <c r="P27" s="45">
        <f>O27+N27</f>
        <v>2</v>
      </c>
    </row>
    <row r="28" spans="1:16" ht="10.5" customHeight="1">
      <c r="A28" s="7" t="s">
        <v>47</v>
      </c>
      <c r="B28" s="43">
        <v>1</v>
      </c>
      <c r="C28" s="44">
        <v>2</v>
      </c>
      <c r="D28" s="43">
        <v>0</v>
      </c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3">
        <v>0</v>
      </c>
      <c r="K28" s="44">
        <v>0</v>
      </c>
      <c r="L28" s="43">
        <v>0</v>
      </c>
      <c r="M28" s="44">
        <v>0</v>
      </c>
      <c r="N28" s="43">
        <f t="shared" si="2"/>
        <v>1</v>
      </c>
      <c r="O28" s="44">
        <f t="shared" si="2"/>
        <v>2</v>
      </c>
      <c r="P28" s="45">
        <f>O28+N28</f>
        <v>3</v>
      </c>
    </row>
    <row r="29" spans="1:16" ht="10.5" customHeight="1">
      <c r="A29" s="7" t="s">
        <v>48</v>
      </c>
      <c r="B29" s="43">
        <v>1</v>
      </c>
      <c r="C29" s="44">
        <v>0</v>
      </c>
      <c r="D29" s="43">
        <v>0</v>
      </c>
      <c r="E29" s="44">
        <v>0</v>
      </c>
      <c r="F29" s="43">
        <v>0</v>
      </c>
      <c r="G29" s="44">
        <v>0</v>
      </c>
      <c r="H29" s="43">
        <v>0</v>
      </c>
      <c r="I29" s="44">
        <v>0</v>
      </c>
      <c r="J29" s="43">
        <v>0</v>
      </c>
      <c r="K29" s="44">
        <v>0</v>
      </c>
      <c r="L29" s="43">
        <v>0</v>
      </c>
      <c r="M29" s="44">
        <v>0</v>
      </c>
      <c r="N29" s="43">
        <f t="shared" si="2"/>
        <v>1</v>
      </c>
      <c r="O29" s="44">
        <f t="shared" si="2"/>
        <v>0</v>
      </c>
      <c r="P29" s="45">
        <f>O29+N29</f>
        <v>1</v>
      </c>
    </row>
    <row r="30" spans="1:16" ht="10.5" customHeight="1">
      <c r="A30" s="7" t="s">
        <v>51</v>
      </c>
      <c r="B30" s="43">
        <v>0</v>
      </c>
      <c r="C30" s="44">
        <v>0</v>
      </c>
      <c r="D30" s="43">
        <v>0</v>
      </c>
      <c r="E30" s="44">
        <v>0</v>
      </c>
      <c r="F30" s="43">
        <v>0</v>
      </c>
      <c r="G30" s="44">
        <v>0</v>
      </c>
      <c r="H30" s="43">
        <v>0</v>
      </c>
      <c r="I30" s="44">
        <v>0</v>
      </c>
      <c r="J30" s="43">
        <v>0</v>
      </c>
      <c r="K30" s="44">
        <v>0</v>
      </c>
      <c r="L30" s="43">
        <v>0</v>
      </c>
      <c r="M30" s="44">
        <v>0</v>
      </c>
      <c r="N30" s="43">
        <v>0</v>
      </c>
      <c r="O30" s="44">
        <f t="shared" si="2"/>
        <v>0</v>
      </c>
      <c r="P30" s="45">
        <f>O30+N30</f>
        <v>0</v>
      </c>
    </row>
    <row r="31" spans="2:16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</row>
    <row r="33" ht="10.5" customHeight="1">
      <c r="A33" s="7" t="s">
        <v>22</v>
      </c>
    </row>
    <row r="34" spans="1:16" ht="10.5" customHeight="1">
      <c r="A34" s="7" t="s">
        <v>15</v>
      </c>
      <c r="B34" s="33" t="s">
        <v>2</v>
      </c>
      <c r="C34" s="34"/>
      <c r="D34" s="33" t="s">
        <v>3</v>
      </c>
      <c r="E34" s="34"/>
      <c r="F34" s="33" t="s">
        <v>4</v>
      </c>
      <c r="G34" s="34"/>
      <c r="H34" s="33" t="s">
        <v>5</v>
      </c>
      <c r="I34" s="34"/>
      <c r="J34" s="33" t="s">
        <v>6</v>
      </c>
      <c r="K34" s="34"/>
      <c r="L34" s="33" t="s">
        <v>7</v>
      </c>
      <c r="M34" s="34"/>
      <c r="N34" s="33" t="s">
        <v>8</v>
      </c>
      <c r="O34" s="34"/>
      <c r="P34" s="29" t="s">
        <v>9</v>
      </c>
    </row>
    <row r="35" spans="1:16" ht="10.5" customHeight="1">
      <c r="A35" s="7" t="s">
        <v>16</v>
      </c>
      <c r="B35" s="30" t="s">
        <v>10</v>
      </c>
      <c r="C35" s="31" t="s">
        <v>11</v>
      </c>
      <c r="D35" s="30" t="s">
        <v>10</v>
      </c>
      <c r="E35" s="31" t="s">
        <v>11</v>
      </c>
      <c r="F35" s="30" t="s">
        <v>10</v>
      </c>
      <c r="G35" s="31" t="s">
        <v>11</v>
      </c>
      <c r="H35" s="30" t="s">
        <v>10</v>
      </c>
      <c r="I35" s="31" t="s">
        <v>11</v>
      </c>
      <c r="J35" s="30" t="s">
        <v>10</v>
      </c>
      <c r="K35" s="31" t="s">
        <v>11</v>
      </c>
      <c r="L35" s="30" t="s">
        <v>10</v>
      </c>
      <c r="M35" s="31" t="s">
        <v>11</v>
      </c>
      <c r="N35" s="30" t="s">
        <v>10</v>
      </c>
      <c r="O35" s="31" t="s">
        <v>11</v>
      </c>
      <c r="P35" s="32" t="s">
        <v>8</v>
      </c>
    </row>
    <row r="36" spans="1:16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</row>
    <row r="37" spans="1:16" ht="10.5" customHeight="1">
      <c r="A37" s="7" t="s">
        <v>12</v>
      </c>
      <c r="B37" s="43">
        <v>30</v>
      </c>
      <c r="C37" s="44">
        <v>26</v>
      </c>
      <c r="D37" s="43">
        <v>4</v>
      </c>
      <c r="E37" s="44">
        <v>4</v>
      </c>
      <c r="F37" s="43">
        <v>1</v>
      </c>
      <c r="G37" s="44">
        <v>1</v>
      </c>
      <c r="H37" s="43">
        <v>0</v>
      </c>
      <c r="I37" s="44">
        <v>1</v>
      </c>
      <c r="J37" s="43">
        <v>0</v>
      </c>
      <c r="K37" s="44">
        <v>1</v>
      </c>
      <c r="L37" s="43">
        <v>1</v>
      </c>
      <c r="M37" s="44">
        <v>0</v>
      </c>
      <c r="N37" s="43">
        <f aca="true" t="shared" si="3" ref="N37:O41">L37+J37+H37+F37+D37+B37</f>
        <v>36</v>
      </c>
      <c r="O37" s="44">
        <f t="shared" si="3"/>
        <v>33</v>
      </c>
      <c r="P37" s="45">
        <f>O37+N37</f>
        <v>69</v>
      </c>
    </row>
    <row r="38" spans="1:16" s="2" customFormat="1" ht="10.5" customHeight="1">
      <c r="A38" s="17" t="s">
        <v>46</v>
      </c>
      <c r="B38" s="43">
        <v>25</v>
      </c>
      <c r="C38" s="44">
        <v>18</v>
      </c>
      <c r="D38" s="43">
        <v>3</v>
      </c>
      <c r="E38" s="44">
        <v>3</v>
      </c>
      <c r="F38" s="43">
        <v>2</v>
      </c>
      <c r="G38" s="44">
        <v>1</v>
      </c>
      <c r="H38" s="43">
        <v>1</v>
      </c>
      <c r="I38" s="44">
        <v>1</v>
      </c>
      <c r="J38" s="43">
        <v>1</v>
      </c>
      <c r="K38" s="44">
        <v>0</v>
      </c>
      <c r="L38" s="43">
        <v>1</v>
      </c>
      <c r="M38" s="44">
        <v>1</v>
      </c>
      <c r="N38" s="43">
        <f t="shared" si="3"/>
        <v>33</v>
      </c>
      <c r="O38" s="44">
        <f t="shared" si="3"/>
        <v>24</v>
      </c>
      <c r="P38" s="45">
        <f>O38+N38</f>
        <v>57</v>
      </c>
    </row>
    <row r="39" spans="1:16" s="2" customFormat="1" ht="10.5" customHeight="1">
      <c r="A39" s="17" t="s">
        <v>47</v>
      </c>
      <c r="B39" s="43">
        <v>15</v>
      </c>
      <c r="C39" s="44">
        <v>15</v>
      </c>
      <c r="D39" s="43">
        <v>2</v>
      </c>
      <c r="E39" s="44">
        <v>7</v>
      </c>
      <c r="F39" s="43">
        <v>1</v>
      </c>
      <c r="G39" s="44">
        <v>0</v>
      </c>
      <c r="H39" s="43">
        <v>0</v>
      </c>
      <c r="I39" s="44">
        <v>0</v>
      </c>
      <c r="J39" s="43">
        <v>1</v>
      </c>
      <c r="K39" s="44">
        <v>0</v>
      </c>
      <c r="L39" s="43">
        <v>1</v>
      </c>
      <c r="M39" s="44">
        <v>0</v>
      </c>
      <c r="N39" s="43">
        <f t="shared" si="3"/>
        <v>20</v>
      </c>
      <c r="O39" s="44">
        <f t="shared" si="3"/>
        <v>22</v>
      </c>
      <c r="P39" s="45">
        <f>O39+N39</f>
        <v>42</v>
      </c>
    </row>
    <row r="40" spans="1:16" s="2" customFormat="1" ht="10.5" customHeight="1">
      <c r="A40" s="17" t="s">
        <v>48</v>
      </c>
      <c r="B40" s="43">
        <v>13</v>
      </c>
      <c r="C40" s="44">
        <v>14</v>
      </c>
      <c r="D40" s="43">
        <v>2</v>
      </c>
      <c r="E40" s="44">
        <v>6</v>
      </c>
      <c r="F40" s="43">
        <v>0</v>
      </c>
      <c r="G40" s="44">
        <v>0</v>
      </c>
      <c r="H40" s="43">
        <v>1</v>
      </c>
      <c r="I40" s="44">
        <v>1</v>
      </c>
      <c r="J40" s="43">
        <v>1</v>
      </c>
      <c r="K40" s="44">
        <v>0</v>
      </c>
      <c r="L40" s="43">
        <v>1</v>
      </c>
      <c r="M40" s="44">
        <v>0</v>
      </c>
      <c r="N40" s="43">
        <f t="shared" si="3"/>
        <v>18</v>
      </c>
      <c r="O40" s="44">
        <f t="shared" si="3"/>
        <v>21</v>
      </c>
      <c r="P40" s="45">
        <f>O40+N40</f>
        <v>39</v>
      </c>
    </row>
    <row r="41" spans="1:16" s="2" customFormat="1" ht="10.5" customHeight="1">
      <c r="A41" s="17" t="s">
        <v>51</v>
      </c>
      <c r="B41" s="43">
        <v>17</v>
      </c>
      <c r="C41" s="44">
        <v>17</v>
      </c>
      <c r="D41" s="43">
        <v>3</v>
      </c>
      <c r="E41" s="44">
        <v>6</v>
      </c>
      <c r="F41" s="43">
        <v>0</v>
      </c>
      <c r="G41" s="44">
        <v>1</v>
      </c>
      <c r="H41" s="43">
        <v>0</v>
      </c>
      <c r="I41" s="44">
        <v>1</v>
      </c>
      <c r="J41" s="43">
        <v>1</v>
      </c>
      <c r="K41" s="44">
        <v>0</v>
      </c>
      <c r="L41" s="43">
        <v>0</v>
      </c>
      <c r="M41" s="44">
        <v>0</v>
      </c>
      <c r="N41" s="43">
        <f t="shared" si="3"/>
        <v>21</v>
      </c>
      <c r="O41" s="44">
        <f t="shared" si="3"/>
        <v>25</v>
      </c>
      <c r="P41" s="45">
        <f>O41+N41</f>
        <v>46</v>
      </c>
    </row>
    <row r="42" spans="2:16" ht="10.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14</v>
      </c>
    </row>
    <row r="45" spans="1:16" ht="10.5" customHeight="1">
      <c r="A45" s="7" t="s">
        <v>15</v>
      </c>
      <c r="B45" s="33" t="s">
        <v>2</v>
      </c>
      <c r="C45" s="34"/>
      <c r="D45" s="33" t="s">
        <v>3</v>
      </c>
      <c r="E45" s="34"/>
      <c r="F45" s="33" t="s">
        <v>4</v>
      </c>
      <c r="G45" s="34"/>
      <c r="H45" s="33" t="s">
        <v>5</v>
      </c>
      <c r="I45" s="34"/>
      <c r="J45" s="33" t="s">
        <v>6</v>
      </c>
      <c r="K45" s="34"/>
      <c r="L45" s="33" t="s">
        <v>7</v>
      </c>
      <c r="M45" s="34"/>
      <c r="N45" s="33" t="s">
        <v>8</v>
      </c>
      <c r="O45" s="34"/>
      <c r="P45" s="29" t="s">
        <v>9</v>
      </c>
    </row>
    <row r="46" spans="1:16" ht="10.5" customHeight="1">
      <c r="A46" s="7" t="s">
        <v>16</v>
      </c>
      <c r="B46" s="30" t="s">
        <v>10</v>
      </c>
      <c r="C46" s="31" t="s">
        <v>11</v>
      </c>
      <c r="D46" s="30" t="s">
        <v>10</v>
      </c>
      <c r="E46" s="31" t="s">
        <v>11</v>
      </c>
      <c r="F46" s="30" t="s">
        <v>10</v>
      </c>
      <c r="G46" s="31" t="s">
        <v>11</v>
      </c>
      <c r="H46" s="30" t="s">
        <v>10</v>
      </c>
      <c r="I46" s="31" t="s">
        <v>11</v>
      </c>
      <c r="J46" s="30" t="s">
        <v>10</v>
      </c>
      <c r="K46" s="31" t="s">
        <v>11</v>
      </c>
      <c r="L46" s="30" t="s">
        <v>10</v>
      </c>
      <c r="M46" s="31" t="s">
        <v>11</v>
      </c>
      <c r="N46" s="30" t="s">
        <v>10</v>
      </c>
      <c r="O46" s="31" t="s">
        <v>11</v>
      </c>
      <c r="P46" s="32" t="s">
        <v>8</v>
      </c>
    </row>
    <row r="47" spans="1:16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6"/>
    </row>
    <row r="48" spans="1:16" ht="10.5" customHeight="1">
      <c r="A48" s="7" t="s">
        <v>12</v>
      </c>
      <c r="B48" s="43">
        <v>17</v>
      </c>
      <c r="C48" s="44">
        <v>14</v>
      </c>
      <c r="D48" s="43">
        <v>1</v>
      </c>
      <c r="E48" s="44">
        <v>1</v>
      </c>
      <c r="F48" s="43">
        <v>0</v>
      </c>
      <c r="G48" s="44">
        <v>0</v>
      </c>
      <c r="H48" s="43">
        <v>2</v>
      </c>
      <c r="I48" s="44">
        <v>0</v>
      </c>
      <c r="J48" s="43">
        <v>0</v>
      </c>
      <c r="K48" s="44">
        <v>0</v>
      </c>
      <c r="L48" s="43">
        <v>5</v>
      </c>
      <c r="M48" s="44">
        <v>0</v>
      </c>
      <c r="N48" s="43">
        <f aca="true" t="shared" si="4" ref="N48:O52">L48+J48+H48+F48+D48+B48</f>
        <v>25</v>
      </c>
      <c r="O48" s="44">
        <f t="shared" si="4"/>
        <v>15</v>
      </c>
      <c r="P48" s="45">
        <f>O48+N48</f>
        <v>40</v>
      </c>
    </row>
    <row r="49" spans="1:16" s="2" customFormat="1" ht="10.5" customHeight="1">
      <c r="A49" s="17" t="s">
        <v>46</v>
      </c>
      <c r="B49" s="43">
        <v>11</v>
      </c>
      <c r="C49" s="44">
        <v>9</v>
      </c>
      <c r="D49" s="43">
        <v>0</v>
      </c>
      <c r="E49" s="44">
        <v>1</v>
      </c>
      <c r="F49" s="43">
        <v>0</v>
      </c>
      <c r="G49" s="44">
        <v>0</v>
      </c>
      <c r="H49" s="43">
        <v>1</v>
      </c>
      <c r="I49" s="44">
        <v>0</v>
      </c>
      <c r="J49" s="43">
        <v>0</v>
      </c>
      <c r="K49" s="44">
        <v>0</v>
      </c>
      <c r="L49" s="43">
        <v>6</v>
      </c>
      <c r="M49" s="44">
        <v>1</v>
      </c>
      <c r="N49" s="43">
        <f t="shared" si="4"/>
        <v>18</v>
      </c>
      <c r="O49" s="44">
        <f t="shared" si="4"/>
        <v>11</v>
      </c>
      <c r="P49" s="45">
        <f>O49+N49</f>
        <v>29</v>
      </c>
    </row>
    <row r="50" spans="1:16" s="2" customFormat="1" ht="10.5" customHeight="1">
      <c r="A50" s="17" t="s">
        <v>47</v>
      </c>
      <c r="B50" s="43">
        <v>11</v>
      </c>
      <c r="C50" s="44">
        <v>11</v>
      </c>
      <c r="D50" s="43">
        <v>1</v>
      </c>
      <c r="E50" s="44">
        <v>1</v>
      </c>
      <c r="F50" s="43">
        <v>0</v>
      </c>
      <c r="G50" s="44">
        <v>0</v>
      </c>
      <c r="H50" s="43">
        <v>0</v>
      </c>
      <c r="I50" s="44">
        <v>0</v>
      </c>
      <c r="J50" s="43">
        <v>0</v>
      </c>
      <c r="K50" s="44">
        <v>0</v>
      </c>
      <c r="L50" s="43">
        <v>5</v>
      </c>
      <c r="M50" s="44">
        <v>1</v>
      </c>
      <c r="N50" s="43">
        <f t="shared" si="4"/>
        <v>17</v>
      </c>
      <c r="O50" s="44">
        <f t="shared" si="4"/>
        <v>13</v>
      </c>
      <c r="P50" s="45">
        <f>O50+N50</f>
        <v>30</v>
      </c>
    </row>
    <row r="51" spans="1:16" s="2" customFormat="1" ht="10.5" customHeight="1">
      <c r="A51" s="17" t="s">
        <v>48</v>
      </c>
      <c r="B51" s="43">
        <v>12</v>
      </c>
      <c r="C51" s="44">
        <v>9</v>
      </c>
      <c r="D51" s="43">
        <v>1</v>
      </c>
      <c r="E51" s="44">
        <v>1</v>
      </c>
      <c r="F51" s="43">
        <v>0</v>
      </c>
      <c r="G51" s="44">
        <v>0</v>
      </c>
      <c r="H51" s="43">
        <v>0</v>
      </c>
      <c r="I51" s="44">
        <v>0</v>
      </c>
      <c r="J51" s="43">
        <v>0</v>
      </c>
      <c r="K51" s="44">
        <v>0</v>
      </c>
      <c r="L51" s="43">
        <v>3</v>
      </c>
      <c r="M51" s="44">
        <v>1</v>
      </c>
      <c r="N51" s="43">
        <f t="shared" si="4"/>
        <v>16</v>
      </c>
      <c r="O51" s="44">
        <f t="shared" si="4"/>
        <v>11</v>
      </c>
      <c r="P51" s="45">
        <f>O51+N51</f>
        <v>27</v>
      </c>
    </row>
    <row r="52" spans="1:16" s="2" customFormat="1" ht="10.5" customHeight="1">
      <c r="A52" s="17" t="s">
        <v>51</v>
      </c>
      <c r="B52" s="43">
        <v>8</v>
      </c>
      <c r="C52" s="44">
        <v>8</v>
      </c>
      <c r="D52" s="43">
        <v>1</v>
      </c>
      <c r="E52" s="44">
        <v>1</v>
      </c>
      <c r="F52" s="43">
        <v>0</v>
      </c>
      <c r="G52" s="44">
        <v>0</v>
      </c>
      <c r="H52" s="43">
        <v>0</v>
      </c>
      <c r="I52" s="44">
        <v>0</v>
      </c>
      <c r="J52" s="43">
        <v>0</v>
      </c>
      <c r="K52" s="44">
        <v>0</v>
      </c>
      <c r="L52" s="43">
        <v>3</v>
      </c>
      <c r="M52" s="44">
        <v>1</v>
      </c>
      <c r="N52" s="43">
        <f t="shared" si="4"/>
        <v>12</v>
      </c>
      <c r="O52" s="44">
        <f t="shared" si="4"/>
        <v>10</v>
      </c>
      <c r="P52" s="45">
        <f>O52+N52</f>
        <v>22</v>
      </c>
    </row>
    <row r="53" spans="2:16" ht="10.5" customHeight="1"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3"/>
    </row>
    <row r="73" spans="1:16" s="2" customFormat="1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94" spans="1:16" s="2" customFormat="1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115" spans="1:16" s="2" customFormat="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56" spans="1:16" s="2" customFormat="1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66" spans="1:16" s="2" customFormat="1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77" spans="1:16" s="2" customFormat="1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90" spans="1:16" s="2" customFormat="1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231" spans="1:16" s="2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</sheetData>
  <printOptions horizontalCentered="1"/>
  <pageMargins left="0.25" right="0.25" top="0.75" bottom="0.5" header="0.5" footer="0.25"/>
  <pageSetup fitToHeight="1" fitToWidth="1" horizontalDpi="300" verticalDpi="300" orientation="landscape" scale="95" r:id="rId1"/>
  <headerFooter alignWithMargins="0">
    <oddFooter>&amp;L&amp;8Annual Reports using "old' schedule
  Academic year includes Fall, Spring, Summer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23">
      <selection activeCell="F35" sqref="F35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44</v>
      </c>
      <c r="B1" s="2"/>
      <c r="C1" s="2"/>
      <c r="D1" s="2"/>
      <c r="E1" s="2"/>
      <c r="F1" s="2"/>
      <c r="G1" s="2"/>
      <c r="H1" s="2"/>
    </row>
    <row r="2" spans="1:8" ht="7.5" customHeight="1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8</v>
      </c>
      <c r="B3" s="2"/>
      <c r="C3" s="2"/>
      <c r="D3" s="2"/>
      <c r="E3" s="2"/>
      <c r="F3" s="2"/>
      <c r="G3" s="2"/>
      <c r="H3" s="2"/>
    </row>
    <row r="4" spans="1:8" ht="12.75" customHeight="1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5" t="s">
        <v>22</v>
      </c>
      <c r="B5" s="2"/>
      <c r="C5" s="2"/>
      <c r="D5" s="2"/>
      <c r="E5" s="2"/>
      <c r="F5" s="2"/>
      <c r="G5" s="2"/>
      <c r="H5" s="2"/>
    </row>
    <row r="6" spans="1:7" s="26" customFormat="1" ht="12.75" customHeight="1">
      <c r="A6" s="7" t="s">
        <v>15</v>
      </c>
      <c r="B6" s="38" t="s">
        <v>17</v>
      </c>
      <c r="C6" s="38" t="s">
        <v>18</v>
      </c>
      <c r="D6" s="38" t="s">
        <v>19</v>
      </c>
      <c r="E6" s="27"/>
      <c r="F6" s="27"/>
      <c r="G6" s="27"/>
    </row>
    <row r="7" spans="2:7" ht="12.75" customHeight="1">
      <c r="B7" s="10"/>
      <c r="C7" s="10"/>
      <c r="D7" s="10"/>
      <c r="E7"/>
      <c r="F7"/>
      <c r="G7"/>
    </row>
    <row r="8" spans="1:7" ht="12.75" customHeight="1">
      <c r="A8" s="7" t="s">
        <v>12</v>
      </c>
      <c r="B8" s="16">
        <f>'PEN&amp;UND2'!B6+PH2!B6+OPT2!B6+MA2!B6+EEM2!B6+'CS2'!B6+'CH2'!B6+BYS2!B6</f>
        <v>824</v>
      </c>
      <c r="C8" s="16">
        <f>'PEN&amp;UND2'!C6+PH2!C6+OPT2!C6+MA2!C6+EEM2!C6+'CS2'!C6+'CH2'!C6+BYS2!C6</f>
        <v>806</v>
      </c>
      <c r="D8" s="16">
        <f>'PEN&amp;UND2'!D6+PH2!D6+OPT2!D6+MA2!D6+EEM2!D6+'CS2'!D6+'CH2'!D6+BYS2!D6</f>
        <v>400</v>
      </c>
      <c r="E8"/>
      <c r="F8"/>
      <c r="G8"/>
    </row>
    <row r="9" spans="1:7" ht="12.75" customHeight="1">
      <c r="A9" s="7" t="s">
        <v>46</v>
      </c>
      <c r="B9" s="16">
        <f>'PEN&amp;UND2'!B7+PH2!B7+OPT2!B7+MA2!B7+EEM2!B7+'CS2'!B7+'CH2'!B7+BYS2!B7</f>
        <v>804</v>
      </c>
      <c r="C9" s="16">
        <f>'PEN&amp;UND2'!C7+PH2!C7+OPT2!C7+MA2!C7+EEM2!C7+'CS2'!C7+'CH2'!C7+BYS2!C7</f>
        <v>698</v>
      </c>
      <c r="D9" s="16">
        <f>'PEN&amp;UND2'!D7+PH2!D7+OPT2!D7+MA2!D7+EEM2!D7+'CS2'!D7+'CH2'!D7+BYS2!D7</f>
        <v>380</v>
      </c>
      <c r="E9"/>
      <c r="F9"/>
      <c r="G9"/>
    </row>
    <row r="10" spans="1:7" s="2" customFormat="1" ht="12.75" customHeight="1">
      <c r="A10" s="17" t="s">
        <v>47</v>
      </c>
      <c r="B10" s="16">
        <f>'PEN&amp;UND2'!B8+PH2!B8+OPT2!B8+MA2!B8+EEM2!B8+'CS2'!B8+'CH2'!B8+BYS2!B8</f>
        <v>817</v>
      </c>
      <c r="C10" s="16">
        <f>'PEN&amp;UND2'!C8+PH2!C8+OPT2!C8+MA2!C8+EEM2!C8+'CS2'!C8+'CH2'!C8+BYS2!C8</f>
        <v>734</v>
      </c>
      <c r="D10" s="16">
        <f>'PEN&amp;UND2'!D8+PH2!D8+OPT2!D8+MA2!D8+EEM2!D8+'CS2'!D8+'CH2'!D8+BYS2!D8</f>
        <v>411</v>
      </c>
      <c r="E10" s="24"/>
      <c r="F10" s="24"/>
      <c r="G10" s="24"/>
    </row>
    <row r="11" spans="1:7" s="2" customFormat="1" ht="12.75" customHeight="1">
      <c r="A11" s="17" t="s">
        <v>48</v>
      </c>
      <c r="B11" s="16">
        <f>'PEN&amp;UND2'!B9+PH2!B9+OPT2!B9+MA2!B9+EEM2!B9+'CS2'!B9+'CH2'!B9+BYS2!B9</f>
        <v>778</v>
      </c>
      <c r="C11" s="16">
        <f>'PEN&amp;UND2'!C9+PH2!C9+OPT2!C9+MA2!C9+EEM2!C9+'CS2'!C9+'CH2'!C9+BYS2!C9</f>
        <v>744</v>
      </c>
      <c r="D11" s="16">
        <f>'PEN&amp;UND2'!D9+PH2!D9+OPT2!D9+MA2!D9+EEM2!D9+'CS2'!D9+'CH2'!D9+BYS2!D9</f>
        <v>360</v>
      </c>
      <c r="E11" s="24"/>
      <c r="F11" s="24"/>
      <c r="G11" s="24"/>
    </row>
    <row r="12" spans="1:7" s="2" customFormat="1" ht="12.75" customHeight="1">
      <c r="A12" s="17" t="s">
        <v>51</v>
      </c>
      <c r="B12" s="16">
        <f>'PEN&amp;UND2'!B10+PH2!B10+OPT2!B10+MA2!B10+EEM2!B10+'CS2'!B10+'CH2'!B10+BYS2!B10</f>
        <v>812</v>
      </c>
      <c r="C12" s="16">
        <f>'PEN&amp;UND2'!C10+PH2!C10+OPT2!C10+MA2!C10+EEM2!C10+'CS2'!C10+'CH2'!C10+BYS2!C10</f>
        <v>743</v>
      </c>
      <c r="D12" s="16">
        <f>'PEN&amp;UND2'!D10+PH2!D10+OPT2!D10+MA2!D10+EEM2!D10+'CS2'!D10+'CH2'!D10+BYS2!D10</f>
        <v>403</v>
      </c>
      <c r="E12" s="24"/>
      <c r="F12" s="24"/>
      <c r="G12" s="24"/>
    </row>
    <row r="13" spans="1:7" ht="12.75" customHeight="1">
      <c r="A13" s="7"/>
      <c r="B13" s="9"/>
      <c r="C13" s="9"/>
      <c r="D13" s="9"/>
      <c r="E13"/>
      <c r="F13"/>
      <c r="G13"/>
    </row>
    <row r="14" ht="12.75" customHeight="1">
      <c r="A14" s="27"/>
    </row>
    <row r="15" spans="1:7" ht="12.75" customHeight="1">
      <c r="A15" s="7" t="s">
        <v>14</v>
      </c>
      <c r="E15"/>
      <c r="F15"/>
      <c r="G15"/>
    </row>
    <row r="16" spans="1:7" s="26" customFormat="1" ht="12.75" customHeight="1">
      <c r="A16" s="7" t="s">
        <v>15</v>
      </c>
      <c r="B16" s="38" t="s">
        <v>17</v>
      </c>
      <c r="C16" s="38" t="s">
        <v>18</v>
      </c>
      <c r="D16" s="38" t="s">
        <v>19</v>
      </c>
      <c r="E16" s="27"/>
      <c r="F16" s="27"/>
      <c r="G16" s="27"/>
    </row>
    <row r="17" spans="2:7" ht="12.75" customHeight="1">
      <c r="B17" s="10"/>
      <c r="C17" s="10"/>
      <c r="D17" s="10"/>
      <c r="E17"/>
      <c r="F17"/>
      <c r="G17"/>
    </row>
    <row r="18" spans="1:7" ht="12.75" customHeight="1">
      <c r="A18" s="7" t="s">
        <v>12</v>
      </c>
      <c r="B18" s="16">
        <f>PH2!B16+MA2!B16+MTS2!B6+'CS2'!B16+'CH2'!B16+BYS2!B16+ATS2!B6</f>
        <v>268</v>
      </c>
      <c r="C18" s="16">
        <f>PH2!C16+MA2!C16+MTS2!C6+'CS2'!C16+'CH2'!C16+BYS2!C16+ATS2!C6</f>
        <v>242</v>
      </c>
      <c r="D18" s="16">
        <f>PH2!D16+MA2!D16+MTS2!D6+'CS2'!D16+'CH2'!D16+BYS2!D16+ATS2!D6</f>
        <v>147</v>
      </c>
      <c r="E18"/>
      <c r="F18"/>
      <c r="G18"/>
    </row>
    <row r="19" spans="1:7" s="2" customFormat="1" ht="12.75" customHeight="1">
      <c r="A19" s="17" t="s">
        <v>46</v>
      </c>
      <c r="B19" s="16">
        <f>PH2!B17+MA2!B17+MTS2!B7+'CS2'!B17+'CH2'!B17+BYS2!B17+ATS2!B7</f>
        <v>248</v>
      </c>
      <c r="C19" s="16">
        <f>PH2!C17+MA2!C17+MTS2!C7+'CS2'!C17+'CH2'!C17+BYS2!C17+ATS2!C7</f>
        <v>229</v>
      </c>
      <c r="D19" s="16">
        <f>PH2!D17+MA2!D17+MTS2!D7+'CS2'!D17+'CH2'!D17+BYS2!D17+ATS2!D7</f>
        <v>171</v>
      </c>
      <c r="E19" s="24"/>
      <c r="F19" s="24"/>
      <c r="G19" s="24"/>
    </row>
    <row r="20" spans="1:7" s="2" customFormat="1" ht="12.75" customHeight="1">
      <c r="A20" s="17" t="s">
        <v>47</v>
      </c>
      <c r="B20" s="16">
        <f>PH2!B18+MA2!B18+MTS2!B8+'CS2'!B18+'CH2'!B18+BYS2!B18+ATS2!B8</f>
        <v>246</v>
      </c>
      <c r="C20" s="16">
        <f>PH2!C18+MA2!C18+MTS2!C8+'CS2'!C18+'CH2'!C18+BYS2!C18+ATS2!C8</f>
        <v>252</v>
      </c>
      <c r="D20" s="16">
        <f>PH2!D18+MA2!D18+MTS2!D8+'CS2'!D18+'CH2'!D18+BYS2!D18+ATS2!D8</f>
        <v>184</v>
      </c>
      <c r="E20" s="24"/>
      <c r="F20" s="24"/>
      <c r="G20" s="24"/>
    </row>
    <row r="21" spans="1:7" s="2" customFormat="1" ht="12.75" customHeight="1">
      <c r="A21" s="17" t="s">
        <v>48</v>
      </c>
      <c r="B21" s="16">
        <f>PH2!B19+MA2!B19+MTS2!B9+'CS2'!B19+'CH2'!B19+BYS2!B19+ATS2!B9</f>
        <v>294</v>
      </c>
      <c r="C21" s="16">
        <f>PH2!C19+MA2!C19+MTS2!C9+'CS2'!C19+'CH2'!C19+BYS2!C19+ATS2!C9</f>
        <v>284</v>
      </c>
      <c r="D21" s="16">
        <f>PH2!D19+MA2!D19+MTS2!D9+'CS2'!D19+'CH2'!D19+BYS2!D19+ATS2!D9</f>
        <v>170</v>
      </c>
      <c r="E21" s="24"/>
      <c r="F21" s="24"/>
      <c r="G21" s="24"/>
    </row>
    <row r="22" spans="1:7" s="2" customFormat="1" ht="12.75" customHeight="1">
      <c r="A22" s="17" t="s">
        <v>51</v>
      </c>
      <c r="B22" s="16">
        <f>SUM(PH!P51,MA!P52,MTS!P31,'CS'!P52,'CH'!P42,BYS!P42,ATS!P33)</f>
        <v>276</v>
      </c>
      <c r="C22" s="16">
        <f>PH2!C20+MA2!C20+MTS2!C10+'CS2'!C20+'CH2'!C20+BYS2!C20+ATS2!C10</f>
        <v>254</v>
      </c>
      <c r="D22" s="16">
        <f>PH2!D20+MA2!D20+MTS2!D10+'CS2'!D20+'CH2'!D20+BYS2!D20+ATS2!D10</f>
        <v>161</v>
      </c>
      <c r="E22" s="24"/>
      <c r="F22" s="24"/>
      <c r="G22" s="24"/>
    </row>
    <row r="23" spans="1:7" ht="12.75" customHeight="1">
      <c r="A23" s="7"/>
      <c r="B23" s="9"/>
      <c r="C23" s="9"/>
      <c r="D23" s="9"/>
      <c r="E23"/>
      <c r="F23"/>
      <c r="G23"/>
    </row>
    <row r="24" spans="6:8" ht="12.75" customHeight="1">
      <c r="F24"/>
      <c r="G24"/>
      <c r="H24"/>
    </row>
    <row r="25" spans="1:8" s="37" customFormat="1" ht="12.75" customHeight="1">
      <c r="A25" s="25" t="s">
        <v>21</v>
      </c>
      <c r="B25" s="39" t="s">
        <v>22</v>
      </c>
      <c r="C25" s="39" t="s">
        <v>22</v>
      </c>
      <c r="D25" s="39" t="s">
        <v>8</v>
      </c>
      <c r="E25" s="39" t="s">
        <v>14</v>
      </c>
      <c r="F25" s="39" t="s">
        <v>14</v>
      </c>
      <c r="G25" s="40" t="s">
        <v>8</v>
      </c>
      <c r="H25" s="40" t="s">
        <v>9</v>
      </c>
    </row>
    <row r="26" spans="1:8" s="37" customFormat="1" ht="12.75" customHeight="1">
      <c r="A26" s="25"/>
      <c r="B26" s="41" t="s">
        <v>23</v>
      </c>
      <c r="C26" s="41" t="s">
        <v>24</v>
      </c>
      <c r="D26" s="41" t="s">
        <v>22</v>
      </c>
      <c r="E26" s="41" t="s">
        <v>25</v>
      </c>
      <c r="F26" s="41" t="s">
        <v>26</v>
      </c>
      <c r="G26" s="42" t="s">
        <v>14</v>
      </c>
      <c r="H26" s="42" t="s">
        <v>8</v>
      </c>
    </row>
    <row r="27" spans="2:8" ht="12.75" customHeight="1">
      <c r="B27" s="4"/>
      <c r="C27" s="4"/>
      <c r="D27" s="4"/>
      <c r="E27" s="4"/>
      <c r="F27" s="4"/>
      <c r="G27" s="4"/>
      <c r="H27" s="10"/>
    </row>
    <row r="28" spans="1:8" ht="12.75" customHeight="1">
      <c r="A28" s="7" t="s">
        <v>12</v>
      </c>
      <c r="B28" s="49">
        <f>PH2!B26+OPT2!B16+MS2!B6+MA2!B26+MTS2!B16+'ES2'!B6+'CS2'!B26+'CH2'!B26+BYS2!B26+AST2!B6+ATS2!B16</f>
        <v>24548.3</v>
      </c>
      <c r="C28" s="49">
        <f>PH2!C26+OPT2!C16+MS2!C6+MA2!C26+MTS2!C16+'ES2'!C6+'CS2'!C26+'CH2'!C26+BYS2!C26+AST2!C6+ATS2!C16</f>
        <v>7216</v>
      </c>
      <c r="D28" s="49">
        <f>PH2!D26+OPT2!D16+MS2!D6+MA2!D26+MTS2!D16+'ES2'!D6+'CS2'!D26+'CH2'!D26+BYS2!D26+AST2!D6+ATS2!D16</f>
        <v>31764.3</v>
      </c>
      <c r="E28" s="49">
        <f>PH2!E26+OPT2!E16+MS2!E6+MA2!E26+MTS2!E16+'ES2'!E6+'CS2'!E26+'CH2'!E26+BYS2!E26+AST2!E6+ATS2!E16</f>
        <v>3262</v>
      </c>
      <c r="F28" s="49">
        <f>PH2!F26+OPT2!F16+MS2!F6+MA2!F26+MTS2!F16+'ES2'!F6+'CS2'!F26+'CH2'!F26+BYS2!F26+AST2!F6+ATS2!F16</f>
        <v>1368</v>
      </c>
      <c r="G28" s="49">
        <f>PH2!G26+OPT2!G16+MS2!G6+MA2!G26+MTS2!G16+'ES2'!G6+'CS2'!G26+'CH2'!G26+BYS2!G26+AST2!G6+ATS2!G16</f>
        <v>4630</v>
      </c>
      <c r="H28" s="50">
        <f>PH2!H26+OPT2!H16+MS2!H6+MA2!H26+MTS2!H16+'ES2'!H6+'CS2'!H26+'CH2'!H26+BYS2!H26+AST2!H6+ATS2!H16</f>
        <v>36394.3</v>
      </c>
    </row>
    <row r="29" spans="1:8" ht="12.75" customHeight="1">
      <c r="A29" s="7" t="s">
        <v>46</v>
      </c>
      <c r="B29" s="49">
        <f>PH2!B27+OPT2!B17+MS2!B7+MA2!B27+MTS2!B17+'ES2'!B7+'CS2'!B27+'CH2'!B27+BYS2!B27+AST2!B7+ATS2!B17</f>
        <v>24338.699999999997</v>
      </c>
      <c r="C29" s="49">
        <f>PH2!C27+OPT2!C17+MS2!C7+MA2!C27+MTS2!C17+'ES2'!C7+'CS2'!C27+'CH2'!C27+BYS2!C27+AST2!C7+ATS2!C17</f>
        <v>6903.3</v>
      </c>
      <c r="D29" s="49">
        <f>PH2!D27+OPT2!D17+MS2!D7+MA2!D27+MTS2!D17+'ES2'!D7+'CS2'!D27+'CH2'!D27+BYS2!D27+AST2!D7+ATS2!D17</f>
        <v>31241.999999999996</v>
      </c>
      <c r="E29" s="49">
        <f>PH2!E27+OPT2!E17+MS2!E7+MA2!E27+MTS2!E17+'ES2'!E7+'CS2'!E27+'CH2'!E27+BYS2!E27+AST2!E7+ATS2!E17</f>
        <v>3769</v>
      </c>
      <c r="F29" s="49">
        <f>PH2!F27+OPT2!F17+MS2!F7+MA2!F27+MTS2!F17+'ES2'!F7+'CS2'!F27+'CH2'!F27+BYS2!F27+AST2!F7+ATS2!F17</f>
        <v>1204</v>
      </c>
      <c r="G29" s="49">
        <f>PH2!G27+OPT2!G17+MS2!G7+MA2!G27+MTS2!G17+'ES2'!G7+'CS2'!G27+'CH2'!G27+BYS2!G27+AST2!G7+ATS2!G17</f>
        <v>4973</v>
      </c>
      <c r="H29" s="50">
        <f>PH2!H27+OPT2!H17+MS2!H7+MA2!H27+MTS2!H17+'ES2'!H7+'CS2'!H27+'CH2'!H27+BYS2!H27+AST2!H7+ATS2!H17</f>
        <v>36215</v>
      </c>
    </row>
    <row r="30" spans="1:8" ht="12.75" customHeight="1">
      <c r="A30" s="7" t="s">
        <v>47</v>
      </c>
      <c r="B30" s="49">
        <f>PH2!B28+OPT2!B18+MS2!B8+MA2!B28+MTS2!B18+'ES2'!B8+'CS2'!B28+'CH2'!B28+BYS2!B28+AST2!B8+ATS2!B18</f>
        <v>24877.3</v>
      </c>
      <c r="C30" s="49">
        <f>PH2!C28+OPT2!C18+MS2!C8+MA2!C28+MTS2!C18+'ES2'!C8+'CS2'!C28+'CH2'!C28+BYS2!C28+AST2!C8+ATS2!C18</f>
        <v>6802</v>
      </c>
      <c r="D30" s="49">
        <f>PH2!D28+OPT2!D18+MS2!D8+MA2!D28+MTS2!D18+'ES2'!D8+'CS2'!D28+'CH2'!D28+BYS2!D28+AST2!D8+ATS2!D18</f>
        <v>31679.3</v>
      </c>
      <c r="E30" s="49">
        <f>PH2!E28+OPT2!E18+MS2!E8+MA2!E28+MTS2!E18+'ES2'!E8+'CS2'!E28+'CH2'!E28+BYS2!E28+AST2!E8+ATS2!E18</f>
        <v>4301</v>
      </c>
      <c r="F30" s="49">
        <f>PH2!F28+OPT2!F18+MS2!F8+MA2!F28+MTS2!F18+'ES2'!F8+'CS2'!F28+'CH2'!F28+BYS2!F28+AST2!F8+ATS2!F18</f>
        <v>1236</v>
      </c>
      <c r="G30" s="49">
        <f>PH2!G28+OPT2!G18+MS2!G8+MA2!G28+MTS2!G18+'ES2'!G8+'CS2'!G28+'CH2'!G28+BYS2!G28+AST2!G8+ATS2!G18</f>
        <v>5537</v>
      </c>
      <c r="H30" s="50">
        <f>PH2!H28+OPT2!H18+MS2!H8+MA2!H28+MTS2!H18+'ES2'!H8+'CS2'!H28+'CH2'!H28+BYS2!H28+AST2!H8+ATS2!H18</f>
        <v>37216.3</v>
      </c>
    </row>
    <row r="31" spans="1:8" ht="12.75" customHeight="1">
      <c r="A31" s="7" t="s">
        <v>48</v>
      </c>
      <c r="B31" s="49">
        <f>PH2!B29+OPT2!B19+MS2!B9+MA2!B29+MTS2!B19+'ES2'!B9+'CS2'!B29+'CH2'!B29+BYS2!B29+AST2!B9+ATS2!B19</f>
        <v>27020</v>
      </c>
      <c r="C31" s="49">
        <f>PH2!C29+OPT2!C19+MS2!C9+MA2!C29+MTS2!C19+'ES2'!C9+'CS2'!C29+'CH2'!C29+BYS2!C29+AST2!C9+ATS2!C19</f>
        <v>6586</v>
      </c>
      <c r="D31" s="49">
        <v>34516</v>
      </c>
      <c r="E31" s="49">
        <f>PH2!E29+OPT2!E19+MS2!E9+MA2!E29+MTS2!E19+'ES2'!E9+'CS2'!E29+'CH2'!E29+BYS2!E29+AST2!E9+ATS2!E19</f>
        <v>4608</v>
      </c>
      <c r="F31" s="49">
        <f>PH2!F29+OPT2!F19+MS2!F9+MA2!F29+MTS2!F19+'ES2'!F9+'CS2'!F29+'CH2'!F29+BYS2!F29+AST2!F9+ATS2!F19</f>
        <v>994</v>
      </c>
      <c r="G31" s="49">
        <f>PH2!G29+OPT2!G19+MS2!G9+MA2!G29+MTS2!G19+'ES2'!G9+'CS2'!G29+'CH2'!G29+BYS2!G29+AST2!G9+ATS2!G19</f>
        <v>5602</v>
      </c>
      <c r="H31" s="50">
        <f>PH2!H29+OPT2!H19+MS2!H9+MA2!H29+MTS2!H19+'ES2'!H9+'CS2'!H29+'CH2'!H29+BYS2!H29+AST2!H9+ATS2!H19</f>
        <v>39208</v>
      </c>
    </row>
    <row r="32" spans="1:8" ht="12.75" customHeight="1">
      <c r="A32" s="7" t="s">
        <v>51</v>
      </c>
      <c r="B32" s="49">
        <f>PH2!B30+OPT2!B20+MS2!B10+MA2!B30+MTS2!B20+'ES2'!B10+'CS2'!B30+'CH2'!B30+BYS2!B30+AST2!B10+ATS2!B20</f>
        <v>28725</v>
      </c>
      <c r="C32" s="49">
        <f>PH2!C30+OPT2!C20+MS2!C10+MA2!C30+MTS2!C20+'ES2'!C10+'CS2'!C30+'CH2'!C30+BYS2!C30+AST2!C10+ATS2!C20</f>
        <v>6459</v>
      </c>
      <c r="D32" s="49">
        <f>PH2!D30+OPT2!D20+MS2!D10+MA2!D30+MTS2!D20+'ES2'!D10+'CS2'!D30+'CH2'!D30+BYS2!D30+AST2!D10+ATS2!D20</f>
        <v>35184</v>
      </c>
      <c r="E32" s="49">
        <f>PH2!E30+OPT2!E20+MS2!E10+MA2!E30+MTS2!E20+'ES2'!E10+'CS2'!E30+'CH2'!E30+BYS2!E30+AST2!E10+ATS2!E20</f>
        <v>4562</v>
      </c>
      <c r="F32" s="49">
        <f>PH2!F30+OPT2!F20+MS2!F10+MA2!F30+MTS2!F20+'ES2'!F10+'CS2'!F30+'CH2'!F30+BYS2!F30+AST2!F10+ATS2!F20</f>
        <v>850</v>
      </c>
      <c r="G32" s="49">
        <f>PH2!G30+OPT2!G20+MS2!G10+MA2!G30+MTS2!G20+'ES2'!G10+'CS2'!G30+'CH2'!G30+BYS2!G30+AST2!G10+ATS2!G20</f>
        <v>5412</v>
      </c>
      <c r="H32" s="50">
        <f>PH2!H30+OPT2!H20+MS2!H10+MA2!H30+MTS2!H20+'ES2'!H10+'CS2'!H30+'CH2'!H30+BYS2!H30+AST2!H10+ATS2!H20</f>
        <v>40596</v>
      </c>
    </row>
    <row r="33" spans="1:8" ht="12.75" customHeight="1">
      <c r="A33" s="27"/>
      <c r="B33" s="11"/>
      <c r="C33" s="11"/>
      <c r="D33" s="11"/>
      <c r="E33" s="11"/>
      <c r="F33" s="11"/>
      <c r="G33" s="11"/>
      <c r="H33" s="13"/>
    </row>
    <row r="35" spans="1:8" s="37" customFormat="1" ht="12.75" customHeight="1">
      <c r="A35" s="25" t="s">
        <v>27</v>
      </c>
      <c r="B35" s="39" t="s">
        <v>22</v>
      </c>
      <c r="C35" s="39" t="s">
        <v>22</v>
      </c>
      <c r="D35" s="39" t="s">
        <v>8</v>
      </c>
      <c r="E35" s="39" t="s">
        <v>14</v>
      </c>
      <c r="F35" s="39" t="s">
        <v>28</v>
      </c>
      <c r="G35" s="39" t="s">
        <v>29</v>
      </c>
      <c r="H35" s="40" t="s">
        <v>9</v>
      </c>
    </row>
    <row r="36" spans="2:8" s="37" customFormat="1" ht="12.75" customHeight="1">
      <c r="B36" s="41" t="s">
        <v>30</v>
      </c>
      <c r="C36" s="41" t="s">
        <v>31</v>
      </c>
      <c r="D36" s="41" t="s">
        <v>22</v>
      </c>
      <c r="E36" s="41" t="s">
        <v>25</v>
      </c>
      <c r="F36" s="41" t="s">
        <v>26</v>
      </c>
      <c r="G36" s="41" t="s">
        <v>14</v>
      </c>
      <c r="H36" s="42" t="s">
        <v>8</v>
      </c>
    </row>
    <row r="37" spans="2:8" ht="12.75" customHeight="1">
      <c r="B37" s="14"/>
      <c r="C37" s="14"/>
      <c r="D37" s="14"/>
      <c r="E37" s="14"/>
      <c r="F37" s="14"/>
      <c r="G37" s="14"/>
      <c r="H37" s="6"/>
    </row>
    <row r="38" spans="1:8" ht="12.75" customHeight="1">
      <c r="A38" s="7" t="s">
        <v>12</v>
      </c>
      <c r="B38" s="22">
        <f>PH2!B36+OPT2!B26+MS2!B16+MA2!B36+MTS2!B26+'ES2'!B17+'CS2'!B36+'CH2'!B36+BYS2!B36+AST2!B16+ATS2!B26</f>
        <v>24474.010000000002</v>
      </c>
      <c r="C38" s="22">
        <f>PH2!C36+OPT2!C26+MS2!C16+MA2!C36+MTS2!C26+'ES2'!C17+'CS2'!C36+'CH2'!C36+BYS2!C36+AST2!C16+ATS2!C26</f>
        <v>10074.16</v>
      </c>
      <c r="D38" s="22">
        <f>PH2!D36+OPT2!D26+MS2!D16+MA2!D36+MTS2!D26+'ES2'!D17+'CS2'!D36+'CH2'!D36+BYS2!D36+AST2!D16+ATS2!D26</f>
        <v>34548.170000000006</v>
      </c>
      <c r="E38" s="22">
        <f>PH2!E36+OPT2!E26+MS2!E16+MA2!E36+MTS2!E26+'ES2'!E17+'CS2'!E36+'CH2'!E36+BYS2!E36+AST2!E16+ATS2!E26</f>
        <v>15985.219999999998</v>
      </c>
      <c r="F38" s="22">
        <f>PH2!F36+OPT2!F26+MS2!F16+MA2!F36+MTS2!F26+'ES2'!F17+'CS2'!F36+'CH2'!F36+BYS2!F36+AST2!F16+ATS2!F26</f>
        <v>23182.59</v>
      </c>
      <c r="G38" s="22">
        <f>PH2!G36+OPT2!G26+MS2!G16+MA2!G36+MTS2!G26+'ES2'!G17+'CS2'!G36+'CH2'!G36+BYS2!G36+AST2!G16+ATS2!G26</f>
        <v>39167.810000000005</v>
      </c>
      <c r="H38" s="23">
        <f>PH2!H36+OPT2!H26+MS2!H16+MA2!H36+MTS2!H26+'ES2'!H17+'CS2'!H36+'CH2'!H36+BYS2!H36+AST2!H16+ATS2!H26</f>
        <v>73715.98000000001</v>
      </c>
    </row>
    <row r="39" spans="1:8" ht="12.75" customHeight="1">
      <c r="A39" s="7" t="s">
        <v>46</v>
      </c>
      <c r="B39" s="22">
        <f>PH2!B37+OPT2!B27+MS2!B17+MA2!B37+MTS2!B27+'ES2'!B18+'CS2'!B37+'CH2'!B37+BYS2!B37+AST2!B17+ATS2!B27</f>
        <v>24126.25</v>
      </c>
      <c r="C39" s="22">
        <f>PH2!C37+OPT2!C27+MS2!C17+MA2!C37+MTS2!C27+'ES2'!C18+'CS2'!C37+'CH2'!C37+BYS2!C37+AST2!C17+ATS2!C27</f>
        <v>9646.15</v>
      </c>
      <c r="D39" s="22">
        <f>PH2!D37+OPT2!D27+MS2!D17+MA2!D37+MTS2!D27+'ES2'!D18+'CS2'!D37+'CH2'!D37+BYS2!D37+AST2!D17+ATS2!D27</f>
        <v>33772.399999999994</v>
      </c>
      <c r="E39" s="22">
        <f>PH2!E37+OPT2!E27+MS2!E17+MA2!E37+MTS2!E27+'ES2'!E18+'CS2'!E37+'CH2'!E37+BYS2!E37+AST2!E17+ATS2!E27</f>
        <v>18896.600000000002</v>
      </c>
      <c r="F39" s="22">
        <f>PH2!F37+OPT2!F27+MS2!F17+MA2!F37+MTS2!F27+'ES2'!F18+'CS2'!F37+'CH2'!F37+BYS2!F37+AST2!F17+ATS2!F27</f>
        <v>20710.58</v>
      </c>
      <c r="G39" s="22">
        <f>PH2!G37+OPT2!G27+MS2!G17+MA2!G37+MTS2!G27+'ES2'!G18+'CS2'!G37+'CH2'!G37+BYS2!G37+AST2!G17+ATS2!G27</f>
        <v>39607.18</v>
      </c>
      <c r="H39" s="23">
        <f>PH2!H37+OPT2!H27+MS2!H17+MA2!H37+MTS2!H27+'ES2'!H18+'CS2'!H37+'CH2'!H37+BYS2!H37+AST2!H17+ATS2!H27</f>
        <v>73379.58</v>
      </c>
    </row>
    <row r="40" spans="1:8" ht="12.75" customHeight="1">
      <c r="A40" s="7" t="s">
        <v>47</v>
      </c>
      <c r="B40" s="22">
        <f>PH2!B38+OPT2!B28+MS2!B18+MA2!B38+MTS2!B28+'ES2'!B19+'CS2'!B38+'CH2'!B38+BYS2!B38+AST2!B18+ATS2!B28</f>
        <v>24413.65</v>
      </c>
      <c r="C40" s="22">
        <f>PH2!C38+OPT2!C28+MS2!C18+MA2!C38+MTS2!C28+'ES2'!C19+'CS2'!C38+'CH2'!C38+BYS2!C38+AST2!C18+ATS2!C28</f>
        <v>9471.7</v>
      </c>
      <c r="D40" s="22">
        <f>PH2!D38+OPT2!D28+MS2!D18+MA2!D38+MTS2!D28+'ES2'!D19+'CS2'!D38+'CH2'!D38+BYS2!D38+AST2!D18+ATS2!D28</f>
        <v>33885.35</v>
      </c>
      <c r="E40" s="22">
        <f>PH2!E38+OPT2!E28+MS2!E18+MA2!E38+MTS2!E28+'ES2'!E19+'CS2'!E38+'CH2'!E38+BYS2!E38+AST2!E18+ATS2!E28</f>
        <v>21629.77</v>
      </c>
      <c r="F40" s="22">
        <f>PH2!F38+OPT2!F28+MS2!F18+MA2!F38+MTS2!F28+'ES2'!F19+'CS2'!F38+'CH2'!F38+BYS2!F38+AST2!F18+ATS2!F28</f>
        <v>21251.97</v>
      </c>
      <c r="G40" s="22">
        <f>PH2!G38+OPT2!G28+MS2!G18+MA2!G38+MTS2!G28+'ES2'!G19+'CS2'!G38+'CH2'!G38+BYS2!G38+AST2!G18+ATS2!G28</f>
        <v>42881.74</v>
      </c>
      <c r="H40" s="23">
        <f>PH2!H38+OPT2!H28+MS2!H18+MA2!H38+MTS2!H28+'ES2'!H19+'CS2'!H38+'CH2'!H38+BYS2!H38+AST2!H18+ATS2!H28</f>
        <v>76767.09</v>
      </c>
    </row>
    <row r="41" spans="1:8" ht="12.75" customHeight="1">
      <c r="A41" s="7" t="s">
        <v>48</v>
      </c>
      <c r="B41" s="22">
        <f>PH2!B39+OPT2!B29+MS2!B19+MA2!B39+MTS2!B29+'ES2'!B20+'CS2'!B39+'CH2'!B39+BYS2!B39+AST2!B19+ATS2!B29</f>
        <v>26631.770000000004</v>
      </c>
      <c r="C41" s="22">
        <f>PH2!C39+OPT2!C29+MS2!C19+MA2!C39+MTS2!C29+'ES2'!C20+'CS2'!C39+'CH2'!C39+BYS2!C39+AST2!C19+ATS2!C29</f>
        <v>9233.35</v>
      </c>
      <c r="D41" s="22">
        <f>PH2!D39+OPT2!D29+MS2!D19+MA2!D39+MTS2!D29+'ES2'!D20+'CS2'!D39+'CH2'!D39+BYS2!D39+AST2!D19+ATS2!D29</f>
        <v>35865.12</v>
      </c>
      <c r="E41" s="22">
        <f>PH2!E39+OPT2!E29+MS2!E19+MA2!E39+MTS2!E29+'ES2'!E20+'CS2'!E39+'CH2'!E39+BYS2!E39+AST2!E19+ATS2!E29</f>
        <v>23475.54</v>
      </c>
      <c r="F41" s="22">
        <f>PH2!F39+OPT2!F29+MS2!F19+MA2!F39+MTS2!F29+'ES2'!F20+'CS2'!F39+'CH2'!F39+BYS2!F39+AST2!F19+ATS2!F29</f>
        <v>17385.35</v>
      </c>
      <c r="G41" s="22">
        <f>PH2!G39+OPT2!G29+MS2!G19+MA2!G39+MTS2!G29+'ES2'!G20+'CS2'!G39+'CH2'!G39+BYS2!G39+AST2!G19+ATS2!G29</f>
        <v>40860.89</v>
      </c>
      <c r="H41" s="23">
        <f>PH2!H39+OPT2!H29+MS2!H19+MA2!H39+MTS2!H29+'ES2'!H20+'CS2'!H39+'CH2'!H39+BYS2!H39+AST2!H19+ATS2!H29</f>
        <v>76726.01000000001</v>
      </c>
    </row>
    <row r="42" spans="1:8" ht="12.75" customHeight="1">
      <c r="A42" s="7" t="s">
        <v>51</v>
      </c>
      <c r="B42" s="22">
        <f>PH2!B40+OPT2!B30+MS2!B20+MA2!B40+MTS2!B30+'ES2'!B21+'CS2'!B40+'CH2'!B40+BYS2!B40+AST2!B20+ATS2!B30</f>
        <v>28458.5</v>
      </c>
      <c r="C42" s="22">
        <f>PH2!C40+OPT2!C30+MS2!C20+MA2!C40+MTS2!C30+'ES2'!C21+'CS2'!C40+'CH2'!C40+BYS2!C40+AST2!C20+ATS2!C30</f>
        <v>9037.98</v>
      </c>
      <c r="D42" s="22">
        <f>PH2!D40+OPT2!D30+MS2!D20+MA2!D40+MTS2!D30+'ES2'!D21+'CS2'!D40+'CH2'!D40+BYS2!D40+AST2!D20+ATS2!D30</f>
        <v>37496.48</v>
      </c>
      <c r="E42" s="22">
        <f>PH2!E40+OPT2!E30+MS2!E20+MA2!E40+MTS2!E30+'ES2'!E21+'CS2'!E40+'CH2'!E40+BYS2!E40+AST2!E20+ATS2!E30</f>
        <v>22951.329999999998</v>
      </c>
      <c r="F42" s="22">
        <f>PH2!F40+OPT2!F30+MS2!F20+MA2!F40+MTS2!F30+'ES2'!F21+'CS2'!F40+'CH2'!F40+BYS2!F40+AST2!F20+ATS2!F30</f>
        <v>14938.189999999999</v>
      </c>
      <c r="G42" s="22">
        <f>PH2!G40+OPT2!G30+MS2!G20+MA2!G40+MTS2!G30+'ES2'!G21+'CS2'!G40+'CH2'!G40+BYS2!G40+AST2!G20+ATS2!G30</f>
        <v>37889.520000000004</v>
      </c>
      <c r="H42" s="23">
        <f>PH2!H40+OPT2!H30+MS2!H20+MA2!H40+MTS2!H30+'ES2'!H21+'CS2'!H40+'CH2'!H40+BYS2!H40+AST2!H20+ATS2!H30</f>
        <v>75385.99999999999</v>
      </c>
    </row>
    <row r="43" spans="1:8" ht="12.75" customHeight="1">
      <c r="A43" s="27"/>
      <c r="B43" s="11"/>
      <c r="C43" s="11"/>
      <c r="D43" s="11"/>
      <c r="E43" s="11"/>
      <c r="F43" s="11"/>
      <c r="G43" s="11"/>
      <c r="H43" s="13"/>
    </row>
    <row r="44" ht="12.75" customHeight="1">
      <c r="A44" s="59" t="s">
        <v>52</v>
      </c>
    </row>
    <row r="45" ht="12.75" customHeight="1">
      <c r="A45" s="60" t="s">
        <v>53</v>
      </c>
    </row>
  </sheetData>
  <printOptions horizontalCentered="1"/>
  <pageMargins left="0.25" right="0.25" top="0.75" bottom="0.5" header="0.5" footer="0.25"/>
  <pageSetup fitToHeight="1" fitToWidth="1" horizontalDpi="300" verticalDpi="300" orientation="landscape" scale="93" r:id="rId3"/>
  <headerFooter alignWithMargins="0">
    <oddFooter>&amp;L&amp;8Annual Reports using "old' schedule
  Academic year includes Fall, Spring, Summer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 topLeftCell="A20">
      <selection activeCell="E10" sqref="E10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40</v>
      </c>
    </row>
    <row r="3" ht="12.75" customHeight="1">
      <c r="A3" s="7" t="s">
        <v>22</v>
      </c>
    </row>
    <row r="4" spans="1:4" s="37" customFormat="1" ht="12.75" customHeight="1">
      <c r="A4" s="25" t="s">
        <v>15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0"/>
      <c r="C5" s="10"/>
      <c r="D5" s="10"/>
    </row>
    <row r="6" spans="1:4" ht="12.75" customHeight="1">
      <c r="A6" s="7" t="s">
        <v>12</v>
      </c>
      <c r="B6" s="16">
        <v>69</v>
      </c>
      <c r="C6" s="16">
        <v>65</v>
      </c>
      <c r="D6" s="16">
        <v>39</v>
      </c>
    </row>
    <row r="7" spans="1:4" s="2" customFormat="1" ht="12.75" customHeight="1">
      <c r="A7" s="17" t="s">
        <v>46</v>
      </c>
      <c r="B7" s="16">
        <v>57</v>
      </c>
      <c r="C7" s="16">
        <v>46</v>
      </c>
      <c r="D7" s="16">
        <v>29</v>
      </c>
    </row>
    <row r="8" spans="1:4" s="2" customFormat="1" ht="12.75" customHeight="1">
      <c r="A8" s="17" t="s">
        <v>47</v>
      </c>
      <c r="B8" s="16">
        <v>42</v>
      </c>
      <c r="C8" s="16">
        <v>46</v>
      </c>
      <c r="D8" s="16">
        <v>27</v>
      </c>
    </row>
    <row r="9" spans="1:4" s="2" customFormat="1" ht="12.75" customHeight="1">
      <c r="A9" s="17" t="s">
        <v>48</v>
      </c>
      <c r="B9" s="16">
        <f>MA!P40</f>
        <v>39</v>
      </c>
      <c r="C9" s="16">
        <v>32</v>
      </c>
      <c r="D9" s="16">
        <v>24</v>
      </c>
    </row>
    <row r="10" spans="1:4" s="2" customFormat="1" ht="12.75" customHeight="1">
      <c r="A10" s="17" t="s">
        <v>51</v>
      </c>
      <c r="B10" s="16">
        <f>MA!P41</f>
        <v>46</v>
      </c>
      <c r="C10" s="16">
        <v>41</v>
      </c>
      <c r="D10" s="16">
        <v>24</v>
      </c>
    </row>
    <row r="11" spans="2:4" ht="12.75" customHeight="1">
      <c r="B11" s="13"/>
      <c r="C11" s="13"/>
      <c r="D11" s="13"/>
    </row>
    <row r="13" spans="1:7" ht="12.75" customHeight="1">
      <c r="A13" s="7" t="s">
        <v>14</v>
      </c>
      <c r="E13"/>
      <c r="F13"/>
      <c r="G13"/>
    </row>
    <row r="14" spans="1:7" s="26" customFormat="1" ht="12.75" customHeight="1">
      <c r="A14" s="7" t="s">
        <v>15</v>
      </c>
      <c r="B14" s="38" t="s">
        <v>17</v>
      </c>
      <c r="C14" s="38" t="s">
        <v>18</v>
      </c>
      <c r="D14" s="38" t="s">
        <v>19</v>
      </c>
      <c r="E14" s="27"/>
      <c r="F14" s="27"/>
      <c r="G14" s="27"/>
    </row>
    <row r="15" spans="2:7" ht="12.75" customHeight="1">
      <c r="B15" s="10"/>
      <c r="C15" s="10"/>
      <c r="D15" s="10"/>
      <c r="E15"/>
      <c r="F15"/>
      <c r="G15"/>
    </row>
    <row r="16" spans="1:7" ht="12.75" customHeight="1">
      <c r="A16" s="7" t="s">
        <v>12</v>
      </c>
      <c r="B16" s="16">
        <v>40</v>
      </c>
      <c r="C16" s="16">
        <v>36</v>
      </c>
      <c r="D16" s="16">
        <v>25</v>
      </c>
      <c r="E16"/>
      <c r="F16"/>
      <c r="G16"/>
    </row>
    <row r="17" spans="1:7" s="2" customFormat="1" ht="12.75" customHeight="1">
      <c r="A17" s="17" t="s">
        <v>46</v>
      </c>
      <c r="B17" s="16">
        <v>29</v>
      </c>
      <c r="C17" s="16">
        <v>28</v>
      </c>
      <c r="D17" s="16">
        <v>17</v>
      </c>
      <c r="E17" s="24"/>
      <c r="F17" s="24"/>
      <c r="G17" s="24"/>
    </row>
    <row r="18" spans="1:7" s="2" customFormat="1" ht="12.75" customHeight="1">
      <c r="A18" s="17" t="s">
        <v>47</v>
      </c>
      <c r="B18" s="16">
        <v>30</v>
      </c>
      <c r="C18" s="16">
        <v>25</v>
      </c>
      <c r="D18" s="16">
        <v>10</v>
      </c>
      <c r="E18" s="24"/>
      <c r="F18" s="24"/>
      <c r="G18" s="24"/>
    </row>
    <row r="19" spans="1:7" s="2" customFormat="1" ht="12.75" customHeight="1">
      <c r="A19" s="17" t="s">
        <v>48</v>
      </c>
      <c r="B19" s="16">
        <f>MA!P51</f>
        <v>27</v>
      </c>
      <c r="C19" s="16">
        <v>24</v>
      </c>
      <c r="D19" s="16">
        <v>6</v>
      </c>
      <c r="E19" s="24"/>
      <c r="F19" s="24"/>
      <c r="G19" s="24"/>
    </row>
    <row r="20" spans="1:7" s="2" customFormat="1" ht="12.75" customHeight="1">
      <c r="A20" s="17" t="s">
        <v>51</v>
      </c>
      <c r="B20" s="16">
        <f>MA!P52</f>
        <v>22</v>
      </c>
      <c r="C20" s="16">
        <v>18</v>
      </c>
      <c r="D20" s="16">
        <v>9</v>
      </c>
      <c r="E20" s="24"/>
      <c r="F20" s="24"/>
      <c r="G20" s="24"/>
    </row>
    <row r="21" spans="1:7" ht="12.75" customHeight="1">
      <c r="A21" s="1"/>
      <c r="B21" s="13"/>
      <c r="C21" s="13"/>
      <c r="D21" s="13"/>
      <c r="E21"/>
      <c r="F21"/>
      <c r="G21"/>
    </row>
    <row r="23" spans="1:8" s="37" customFormat="1" ht="12.75" customHeight="1">
      <c r="A23" s="25" t="s">
        <v>21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14</v>
      </c>
      <c r="G23" s="40" t="s">
        <v>8</v>
      </c>
      <c r="H23" s="40" t="s">
        <v>9</v>
      </c>
    </row>
    <row r="24" spans="1:8" s="37" customFormat="1" ht="12.75" customHeight="1">
      <c r="A24" s="25"/>
      <c r="B24" s="41" t="s">
        <v>23</v>
      </c>
      <c r="C24" s="41" t="s">
        <v>24</v>
      </c>
      <c r="D24" s="41" t="s">
        <v>22</v>
      </c>
      <c r="E24" s="41" t="s">
        <v>25</v>
      </c>
      <c r="F24" s="41" t="s">
        <v>26</v>
      </c>
      <c r="G24" s="42" t="s">
        <v>14</v>
      </c>
      <c r="H24" s="42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12</v>
      </c>
      <c r="B26" s="49">
        <v>10032</v>
      </c>
      <c r="C26" s="49">
        <v>1833</v>
      </c>
      <c r="D26" s="49">
        <f>C26+B26</f>
        <v>11865</v>
      </c>
      <c r="E26" s="49">
        <v>570</v>
      </c>
      <c r="F26" s="49">
        <v>123</v>
      </c>
      <c r="G26" s="49">
        <f>F26+E26</f>
        <v>693</v>
      </c>
      <c r="H26" s="50">
        <f>G26+D26</f>
        <v>12558</v>
      </c>
    </row>
    <row r="27" spans="1:8" ht="12.75" customHeight="1">
      <c r="A27" s="7" t="s">
        <v>46</v>
      </c>
      <c r="B27" s="49">
        <v>10511</v>
      </c>
      <c r="C27" s="49">
        <v>1726</v>
      </c>
      <c r="D27" s="49">
        <f>C27+B27</f>
        <v>12237</v>
      </c>
      <c r="E27" s="49">
        <v>489</v>
      </c>
      <c r="F27" s="49">
        <v>66</v>
      </c>
      <c r="G27" s="49">
        <f>F27+E27</f>
        <v>555</v>
      </c>
      <c r="H27" s="50">
        <f>G27+D27</f>
        <v>12792</v>
      </c>
    </row>
    <row r="28" spans="1:8" ht="12.75" customHeight="1">
      <c r="A28" s="7" t="s">
        <v>47</v>
      </c>
      <c r="B28" s="49">
        <v>11758</v>
      </c>
      <c r="C28" s="49">
        <v>1800</v>
      </c>
      <c r="D28" s="49">
        <f>C28+B28</f>
        <v>13558</v>
      </c>
      <c r="E28" s="49">
        <v>534</v>
      </c>
      <c r="F28" s="49">
        <v>69</v>
      </c>
      <c r="G28" s="49">
        <f>F28+E28</f>
        <v>603</v>
      </c>
      <c r="H28" s="50">
        <f>G28+D28</f>
        <v>14161</v>
      </c>
    </row>
    <row r="29" spans="1:8" ht="12.75" customHeight="1">
      <c r="A29" s="7" t="s">
        <v>48</v>
      </c>
      <c r="B29" s="49">
        <v>12257</v>
      </c>
      <c r="C29" s="49">
        <v>1554</v>
      </c>
      <c r="D29" s="49">
        <f>C29+B29</f>
        <v>13811</v>
      </c>
      <c r="E29" s="49">
        <v>453</v>
      </c>
      <c r="F29" s="49">
        <v>15</v>
      </c>
      <c r="G29" s="49">
        <f>F29+E29</f>
        <v>468</v>
      </c>
      <c r="H29" s="50">
        <f>G29+D29</f>
        <v>14279</v>
      </c>
    </row>
    <row r="30" spans="1:8" ht="12.75" customHeight="1">
      <c r="A30" s="7" t="s">
        <v>51</v>
      </c>
      <c r="B30" s="49">
        <v>12361</v>
      </c>
      <c r="C30" s="49">
        <v>1576</v>
      </c>
      <c r="D30" s="49">
        <f>C30+B30</f>
        <v>13937</v>
      </c>
      <c r="E30" s="49">
        <v>561</v>
      </c>
      <c r="F30" s="49">
        <v>3</v>
      </c>
      <c r="G30" s="49">
        <f>F30+E30</f>
        <v>564</v>
      </c>
      <c r="H30" s="50">
        <f>G30+D30</f>
        <v>14501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2" spans="1:8" ht="12.75" customHeight="1">
      <c r="A32" s="27"/>
      <c r="B32"/>
      <c r="C32"/>
      <c r="D32"/>
      <c r="E32"/>
      <c r="F32" s="2"/>
      <c r="G32" s="2"/>
      <c r="H32" s="2"/>
    </row>
    <row r="33" spans="1:8" s="37" customFormat="1" ht="12.75" customHeight="1">
      <c r="A33" s="25" t="s">
        <v>27</v>
      </c>
      <c r="B33" s="39" t="s">
        <v>22</v>
      </c>
      <c r="C33" s="39" t="s">
        <v>22</v>
      </c>
      <c r="D33" s="39" t="s">
        <v>8</v>
      </c>
      <c r="E33" s="39" t="s">
        <v>14</v>
      </c>
      <c r="F33" s="39" t="s">
        <v>28</v>
      </c>
      <c r="G33" s="39" t="s">
        <v>29</v>
      </c>
      <c r="H33" s="40" t="s">
        <v>9</v>
      </c>
    </row>
    <row r="34" spans="2:8" s="37" customFormat="1" ht="12.75" customHeight="1">
      <c r="B34" s="41" t="s">
        <v>30</v>
      </c>
      <c r="C34" s="41" t="s">
        <v>31</v>
      </c>
      <c r="D34" s="41" t="s">
        <v>22</v>
      </c>
      <c r="E34" s="41" t="s">
        <v>25</v>
      </c>
      <c r="F34" s="41" t="s">
        <v>26</v>
      </c>
      <c r="G34" s="41" t="s">
        <v>14</v>
      </c>
      <c r="H34" s="4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12</v>
      </c>
      <c r="B36" s="22">
        <v>8527.2</v>
      </c>
      <c r="C36" s="22">
        <v>2107.95</v>
      </c>
      <c r="D36" s="22">
        <f>C36+B36</f>
        <v>10635.150000000001</v>
      </c>
      <c r="E36" s="22">
        <v>1556.1</v>
      </c>
      <c r="F36" s="22">
        <v>1270.59</v>
      </c>
      <c r="G36" s="22">
        <f>F36+E36</f>
        <v>2826.6899999999996</v>
      </c>
      <c r="H36" s="23">
        <f>G36+D36</f>
        <v>13461.84</v>
      </c>
    </row>
    <row r="37" spans="1:8" ht="12.75" customHeight="1">
      <c r="A37" s="7" t="s">
        <v>46</v>
      </c>
      <c r="B37" s="22">
        <v>8934.35</v>
      </c>
      <c r="C37" s="22">
        <v>1984.9</v>
      </c>
      <c r="D37" s="22">
        <f>C37+B37</f>
        <v>10919.25</v>
      </c>
      <c r="E37" s="22">
        <v>1334.97</v>
      </c>
      <c r="F37" s="22">
        <v>681.78</v>
      </c>
      <c r="G37" s="22">
        <f>F37+E37</f>
        <v>2016.75</v>
      </c>
      <c r="H37" s="23">
        <f>G37+D37</f>
        <v>12936</v>
      </c>
    </row>
    <row r="38" spans="1:8" ht="12.75" customHeight="1">
      <c r="A38" s="7" t="s">
        <v>47</v>
      </c>
      <c r="B38" s="22">
        <v>9994.3</v>
      </c>
      <c r="C38" s="22">
        <v>2070</v>
      </c>
      <c r="D38" s="22">
        <f>C38+B38</f>
        <v>12064.3</v>
      </c>
      <c r="E38" s="22">
        <v>1457.82</v>
      </c>
      <c r="F38" s="22">
        <v>712.77</v>
      </c>
      <c r="G38" s="22">
        <f>F38+E38</f>
        <v>2170.59</v>
      </c>
      <c r="H38" s="23">
        <f>G38+D38</f>
        <v>14234.89</v>
      </c>
    </row>
    <row r="39" spans="1:8" ht="12.75" customHeight="1">
      <c r="A39" s="7" t="s">
        <v>48</v>
      </c>
      <c r="B39" s="22">
        <v>10418.45</v>
      </c>
      <c r="C39" s="22">
        <v>1787.1</v>
      </c>
      <c r="D39" s="22">
        <f>C39+B39</f>
        <v>12205.550000000001</v>
      </c>
      <c r="E39" s="22">
        <v>1236.69</v>
      </c>
      <c r="F39" s="22">
        <v>154.95</v>
      </c>
      <c r="G39" s="22">
        <f>F39+E39</f>
        <v>1391.64</v>
      </c>
      <c r="H39" s="23">
        <f>G39+D39</f>
        <v>13597.19</v>
      </c>
    </row>
    <row r="40" spans="1:8" ht="12.75" customHeight="1">
      <c r="A40" s="7" t="s">
        <v>51</v>
      </c>
      <c r="B40" s="22">
        <v>10506.85</v>
      </c>
      <c r="C40" s="22">
        <v>1812.4</v>
      </c>
      <c r="D40" s="22">
        <f>C40+B40</f>
        <v>12319.25</v>
      </c>
      <c r="E40" s="22">
        <v>1531.53</v>
      </c>
      <c r="F40" s="22">
        <v>30.99</v>
      </c>
      <c r="G40" s="22">
        <f>F40+E40</f>
        <v>1562.52</v>
      </c>
      <c r="H40" s="23">
        <f>G40+D40</f>
        <v>13881.77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83" spans="1:9" s="2" customFormat="1" ht="12.75" customHeight="1">
      <c r="A83" s="26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6"/>
      <c r="B116" s="3"/>
      <c r="C116" s="3"/>
      <c r="D116" s="3"/>
      <c r="E116" s="3"/>
      <c r="F116" s="3"/>
      <c r="G116" s="3"/>
      <c r="H116" s="3"/>
      <c r="I116" s="3"/>
    </row>
    <row r="147" spans="1:9" s="2" customFormat="1" ht="12.75" customHeight="1">
      <c r="A147" s="26"/>
      <c r="B147" s="3"/>
      <c r="C147" s="3"/>
      <c r="D147" s="3"/>
      <c r="E147" s="3"/>
      <c r="F147" s="3"/>
      <c r="G147" s="3"/>
      <c r="H147" s="3"/>
      <c r="I147" s="3"/>
    </row>
    <row r="156" spans="1:9" s="2" customFormat="1" ht="12.75" customHeight="1">
      <c r="A156" s="26"/>
      <c r="B156" s="3"/>
      <c r="C156" s="3"/>
      <c r="D156" s="3"/>
      <c r="E156" s="3"/>
      <c r="F156" s="3"/>
      <c r="G156" s="3"/>
      <c r="H156" s="3"/>
      <c r="I156" s="3"/>
    </row>
    <row r="187" spans="1:9" s="2" customFormat="1" ht="12.75" customHeight="1">
      <c r="A187" s="26"/>
      <c r="B187" s="3"/>
      <c r="C187" s="3"/>
      <c r="D187" s="3"/>
      <c r="E187" s="3"/>
      <c r="F187" s="3"/>
      <c r="G187" s="3"/>
      <c r="H187" s="3"/>
      <c r="I187" s="3"/>
    </row>
    <row r="191" ht="12.75" customHeight="1"/>
    <row r="208" spans="1:9" s="2" customFormat="1" ht="12.75" customHeight="1">
      <c r="A208" s="26"/>
      <c r="B208" s="3"/>
      <c r="C208" s="3"/>
      <c r="D208" s="3"/>
      <c r="E208" s="3"/>
      <c r="F208" s="3"/>
      <c r="G208" s="3"/>
      <c r="H208" s="3"/>
      <c r="I208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62" t="s">
        <v>54</v>
      </c>
      <c r="F1"/>
      <c r="G1"/>
      <c r="H1"/>
    </row>
    <row r="2" spans="1:8" ht="12.75" customHeight="1">
      <c r="A2" s="1"/>
      <c r="F2"/>
      <c r="G2"/>
      <c r="H2"/>
    </row>
    <row r="3" spans="1:8" s="37" customFormat="1" ht="12.75" customHeight="1">
      <c r="A3" s="25" t="s">
        <v>21</v>
      </c>
      <c r="B3" s="39" t="s">
        <v>22</v>
      </c>
      <c r="C3" s="39" t="s">
        <v>22</v>
      </c>
      <c r="D3" s="39" t="s">
        <v>8</v>
      </c>
      <c r="E3" s="39" t="s">
        <v>14</v>
      </c>
      <c r="F3" s="39" t="s">
        <v>14</v>
      </c>
      <c r="G3" s="40" t="s">
        <v>8</v>
      </c>
      <c r="H3" s="40" t="s">
        <v>9</v>
      </c>
    </row>
    <row r="4" spans="1:8" s="37" customFormat="1" ht="12.75" customHeight="1">
      <c r="A4" s="25"/>
      <c r="B4" s="41" t="s">
        <v>23</v>
      </c>
      <c r="C4" s="41" t="s">
        <v>24</v>
      </c>
      <c r="D4" s="41" t="s">
        <v>22</v>
      </c>
      <c r="E4" s="41" t="s">
        <v>25</v>
      </c>
      <c r="F4" s="41" t="s">
        <v>26</v>
      </c>
      <c r="G4" s="42" t="s">
        <v>14</v>
      </c>
      <c r="H4" s="42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12</v>
      </c>
      <c r="B6" s="49">
        <v>4</v>
      </c>
      <c r="C6" s="49">
        <v>24</v>
      </c>
      <c r="D6" s="49">
        <f>C6+B6</f>
        <v>28</v>
      </c>
      <c r="E6" s="49">
        <v>6</v>
      </c>
      <c r="F6" s="49">
        <v>0</v>
      </c>
      <c r="G6" s="49">
        <f>F6+E6</f>
        <v>6</v>
      </c>
      <c r="H6" s="50">
        <f>G6+D6</f>
        <v>34</v>
      </c>
    </row>
    <row r="7" spans="1:8" ht="12.75" customHeight="1">
      <c r="A7" s="7" t="s">
        <v>46</v>
      </c>
      <c r="B7" s="49">
        <v>0</v>
      </c>
      <c r="C7" s="49">
        <v>6</v>
      </c>
      <c r="D7" s="49">
        <f>C7+B7</f>
        <v>6</v>
      </c>
      <c r="E7" s="49">
        <v>16</v>
      </c>
      <c r="F7" s="49">
        <v>0</v>
      </c>
      <c r="G7" s="49">
        <f>F7+E7</f>
        <v>16</v>
      </c>
      <c r="H7" s="50">
        <f>G7+D7</f>
        <v>22</v>
      </c>
    </row>
    <row r="8" spans="1:8" ht="12.75" customHeight="1">
      <c r="A8" s="7" t="s">
        <v>47</v>
      </c>
      <c r="B8" s="49">
        <v>0</v>
      </c>
      <c r="C8" s="49">
        <v>4</v>
      </c>
      <c r="D8" s="49">
        <f>C8+B8</f>
        <v>4</v>
      </c>
      <c r="E8" s="49">
        <v>8</v>
      </c>
      <c r="F8" s="49">
        <v>0</v>
      </c>
      <c r="G8" s="49">
        <f>F8+E8</f>
        <v>8</v>
      </c>
      <c r="H8" s="50">
        <f>G8+D8</f>
        <v>12</v>
      </c>
    </row>
    <row r="9" spans="1:8" ht="12.75" customHeight="1">
      <c r="A9" s="7" t="s">
        <v>48</v>
      </c>
      <c r="B9" s="49">
        <v>0</v>
      </c>
      <c r="C9" s="49">
        <v>0</v>
      </c>
      <c r="D9" s="49">
        <f>C9+B9</f>
        <v>0</v>
      </c>
      <c r="E9" s="49">
        <v>8</v>
      </c>
      <c r="F9" s="49">
        <v>0</v>
      </c>
      <c r="G9" s="49">
        <f>F9+E9</f>
        <v>8</v>
      </c>
      <c r="H9" s="50">
        <f>G9+D9</f>
        <v>8</v>
      </c>
    </row>
    <row r="10" spans="1:8" ht="12.75" customHeight="1">
      <c r="A10" s="7" t="s">
        <v>51</v>
      </c>
      <c r="B10" s="49">
        <v>0</v>
      </c>
      <c r="C10" s="49">
        <v>12</v>
      </c>
      <c r="D10" s="49">
        <f>C10+B10</f>
        <v>12</v>
      </c>
      <c r="E10" s="49">
        <v>24</v>
      </c>
      <c r="F10" s="49">
        <v>0</v>
      </c>
      <c r="G10" s="49">
        <f>F10+E10</f>
        <v>24</v>
      </c>
      <c r="H10" s="50">
        <f>G10+D10</f>
        <v>36</v>
      </c>
    </row>
    <row r="11" spans="1:8" ht="12.75" customHeight="1">
      <c r="A11" s="27"/>
      <c r="B11" s="11"/>
      <c r="C11" s="11"/>
      <c r="D11" s="11"/>
      <c r="E11" s="11"/>
      <c r="F11" s="11"/>
      <c r="G11" s="11"/>
      <c r="H11" s="13"/>
    </row>
    <row r="13" spans="1:8" s="37" customFormat="1" ht="12.75" customHeight="1">
      <c r="A13" s="25" t="s">
        <v>27</v>
      </c>
      <c r="B13" s="39" t="s">
        <v>22</v>
      </c>
      <c r="C13" s="39" t="s">
        <v>22</v>
      </c>
      <c r="D13" s="39" t="s">
        <v>8</v>
      </c>
      <c r="E13" s="39" t="s">
        <v>14</v>
      </c>
      <c r="F13" s="39" t="s">
        <v>28</v>
      </c>
      <c r="G13" s="39" t="s">
        <v>29</v>
      </c>
      <c r="H13" s="40" t="s">
        <v>9</v>
      </c>
    </row>
    <row r="14" spans="2:8" s="37" customFormat="1" ht="12.75" customHeight="1">
      <c r="B14" s="41" t="s">
        <v>30</v>
      </c>
      <c r="C14" s="41" t="s">
        <v>31</v>
      </c>
      <c r="D14" s="41" t="s">
        <v>22</v>
      </c>
      <c r="E14" s="41" t="s">
        <v>25</v>
      </c>
      <c r="F14" s="41" t="s">
        <v>26</v>
      </c>
      <c r="G14" s="41" t="s">
        <v>14</v>
      </c>
      <c r="H14" s="42" t="s">
        <v>8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12</v>
      </c>
      <c r="B16" s="22">
        <v>4.4</v>
      </c>
      <c r="C16" s="22">
        <v>35.52</v>
      </c>
      <c r="D16" s="22">
        <f>C16+B16</f>
        <v>39.92</v>
      </c>
      <c r="E16" s="22">
        <v>32.16</v>
      </c>
      <c r="F16" s="22">
        <v>0</v>
      </c>
      <c r="G16" s="22">
        <f>F16+E16</f>
        <v>32.16</v>
      </c>
      <c r="H16" s="23">
        <f>G16+D16</f>
        <v>72.08</v>
      </c>
    </row>
    <row r="17" spans="1:8" ht="12.75" customHeight="1">
      <c r="A17" s="7" t="s">
        <v>46</v>
      </c>
      <c r="B17" s="22">
        <v>0</v>
      </c>
      <c r="C17" s="22">
        <v>8.88</v>
      </c>
      <c r="D17" s="22">
        <f>C17+B17</f>
        <v>8.88</v>
      </c>
      <c r="E17" s="22">
        <v>85.76</v>
      </c>
      <c r="F17" s="22">
        <v>0</v>
      </c>
      <c r="G17" s="22">
        <f>F17+E17</f>
        <v>85.76</v>
      </c>
      <c r="H17" s="23">
        <f>G17+D17</f>
        <v>94.64</v>
      </c>
    </row>
    <row r="18" spans="1:8" ht="12.75" customHeight="1">
      <c r="A18" s="7" t="s">
        <v>47</v>
      </c>
      <c r="B18" s="22">
        <v>0</v>
      </c>
      <c r="C18" s="22">
        <v>5.92</v>
      </c>
      <c r="D18" s="22">
        <f>C18+B18</f>
        <v>5.92</v>
      </c>
      <c r="E18" s="22">
        <v>42.88</v>
      </c>
      <c r="F18" s="22">
        <v>0</v>
      </c>
      <c r="G18" s="22">
        <f>F18+E18</f>
        <v>42.88</v>
      </c>
      <c r="H18" s="23">
        <f>G18+D18</f>
        <v>48.800000000000004</v>
      </c>
    </row>
    <row r="19" spans="1:8" ht="12.75" customHeight="1">
      <c r="A19" s="7" t="s">
        <v>48</v>
      </c>
      <c r="B19" s="22">
        <v>0</v>
      </c>
      <c r="C19" s="22">
        <v>0</v>
      </c>
      <c r="D19" s="22">
        <f>C19+B19</f>
        <v>0</v>
      </c>
      <c r="E19" s="22">
        <v>42.88</v>
      </c>
      <c r="F19" s="22">
        <v>0</v>
      </c>
      <c r="G19" s="22">
        <f>F19+E19</f>
        <v>42.88</v>
      </c>
      <c r="H19" s="23">
        <f>G19+D19</f>
        <v>42.88</v>
      </c>
    </row>
    <row r="20" spans="1:8" ht="12.75" customHeight="1">
      <c r="A20" s="7" t="s">
        <v>51</v>
      </c>
      <c r="B20" s="22">
        <v>0</v>
      </c>
      <c r="C20" s="22">
        <v>17.76</v>
      </c>
      <c r="D20" s="22">
        <f>C20+B20</f>
        <v>17.76</v>
      </c>
      <c r="E20" s="22">
        <v>128.64</v>
      </c>
      <c r="F20" s="22">
        <v>0</v>
      </c>
      <c r="G20" s="22">
        <f>F20+E20</f>
        <v>128.64</v>
      </c>
      <c r="H20" s="23">
        <f>G20+D20</f>
        <v>146.39999999999998</v>
      </c>
    </row>
    <row r="21" spans="1:8" ht="12.75" customHeight="1">
      <c r="A21" s="27"/>
      <c r="B21" s="11"/>
      <c r="C21" s="11"/>
      <c r="D21" s="11"/>
      <c r="E21" s="11"/>
      <c r="F21" s="11"/>
      <c r="G21" s="11"/>
      <c r="H21" s="13"/>
    </row>
    <row r="22" spans="1:8" ht="12.75" customHeight="1">
      <c r="A22" s="27"/>
      <c r="B22" s="2"/>
      <c r="C22" s="2"/>
      <c r="D22" s="2"/>
      <c r="E22" s="2"/>
      <c r="F22" s="2"/>
      <c r="G22" s="2"/>
      <c r="H22" s="2"/>
    </row>
    <row r="42" spans="1:9" s="2" customFormat="1" ht="12.75" customHeight="1">
      <c r="A42" s="26"/>
      <c r="B42" s="3"/>
      <c r="C42" s="3"/>
      <c r="D42" s="3"/>
      <c r="E42" s="3"/>
      <c r="F42" s="3"/>
      <c r="G42" s="3"/>
      <c r="H42" s="3"/>
      <c r="I42" s="3"/>
    </row>
    <row r="75" spans="1:9" s="2" customFormat="1" ht="12.75" customHeight="1">
      <c r="A75" s="26"/>
      <c r="B75" s="3"/>
      <c r="C75" s="3"/>
      <c r="D75" s="3"/>
      <c r="E75" s="3"/>
      <c r="F75" s="3"/>
      <c r="G75" s="3"/>
      <c r="H75" s="3"/>
      <c r="I75" s="3"/>
    </row>
    <row r="106" spans="1:9" s="2" customFormat="1" ht="12.75" customHeight="1">
      <c r="A106" s="26"/>
      <c r="B106" s="3"/>
      <c r="C106" s="3"/>
      <c r="D106" s="3"/>
      <c r="E106" s="3"/>
      <c r="F106" s="3"/>
      <c r="G106" s="3"/>
      <c r="H106" s="3"/>
      <c r="I106" s="3"/>
    </row>
    <row r="115" spans="1:9" s="2" customFormat="1" ht="12.75" customHeight="1">
      <c r="A115" s="26"/>
      <c r="B115" s="3"/>
      <c r="C115" s="3"/>
      <c r="D115" s="3"/>
      <c r="E115" s="3"/>
      <c r="F115" s="3"/>
      <c r="G115" s="3"/>
      <c r="H115" s="3"/>
      <c r="I115" s="3"/>
    </row>
    <row r="146" spans="1:9" s="2" customFormat="1" ht="12.75" customHeight="1">
      <c r="A146" s="26"/>
      <c r="B146" s="3"/>
      <c r="C146" s="3"/>
      <c r="D146" s="3"/>
      <c r="E146" s="3"/>
      <c r="F146" s="3"/>
      <c r="G146" s="3"/>
      <c r="H146" s="3"/>
      <c r="I146" s="3"/>
    </row>
    <row r="150" ht="12.75" customHeight="1"/>
    <row r="167" spans="1:9" s="2" customFormat="1" ht="12.75" customHeight="1">
      <c r="A167" s="26"/>
      <c r="B167" s="3"/>
      <c r="C167" s="3"/>
      <c r="D167" s="3"/>
      <c r="E167" s="3"/>
      <c r="F167" s="3"/>
      <c r="G167" s="3"/>
      <c r="H167" s="3"/>
      <c r="I167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workbookViewId="0" topLeftCell="A8">
      <selection activeCell="N21" sqref="N21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" t="s">
        <v>41</v>
      </c>
    </row>
    <row r="2" ht="12.75" customHeight="1">
      <c r="A2" s="1"/>
    </row>
    <row r="3" spans="1:16" ht="12.75" customHeight="1">
      <c r="A3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2.7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2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12</v>
      </c>
      <c r="B6" s="43">
        <v>2</v>
      </c>
      <c r="C6" s="44">
        <v>0</v>
      </c>
      <c r="D6" s="43">
        <v>0</v>
      </c>
      <c r="E6" s="44">
        <v>0</v>
      </c>
      <c r="F6" s="43">
        <v>0</v>
      </c>
      <c r="G6" s="44">
        <v>0</v>
      </c>
      <c r="H6" s="43">
        <v>0</v>
      </c>
      <c r="I6" s="44">
        <v>0</v>
      </c>
      <c r="J6" s="43">
        <v>0</v>
      </c>
      <c r="K6" s="44">
        <v>0</v>
      </c>
      <c r="L6" s="43">
        <v>0</v>
      </c>
      <c r="M6" s="44">
        <v>0</v>
      </c>
      <c r="N6" s="43">
        <f aca="true" t="shared" si="0" ref="N6:O10">L6+J6+H6+F6+D6+B6</f>
        <v>2</v>
      </c>
      <c r="O6" s="44">
        <f t="shared" si="0"/>
        <v>0</v>
      </c>
      <c r="P6" s="45">
        <f>O6+N6</f>
        <v>2</v>
      </c>
    </row>
    <row r="7" spans="1:16" ht="12.75" customHeight="1">
      <c r="A7" s="7" t="s">
        <v>46</v>
      </c>
      <c r="B7" s="43">
        <v>1</v>
      </c>
      <c r="C7" s="44">
        <v>1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t="shared" si="0"/>
        <v>1</v>
      </c>
      <c r="O7" s="44">
        <f t="shared" si="0"/>
        <v>1</v>
      </c>
      <c r="P7" s="45">
        <f>O7+N7</f>
        <v>2</v>
      </c>
    </row>
    <row r="8" spans="1:16" ht="12.75" customHeight="1">
      <c r="A8" s="7" t="s">
        <v>47</v>
      </c>
      <c r="B8" s="43">
        <v>3</v>
      </c>
      <c r="C8" s="44">
        <v>0</v>
      </c>
      <c r="D8" s="43">
        <v>1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0</v>
      </c>
      <c r="M8" s="44">
        <v>0</v>
      </c>
      <c r="N8" s="43">
        <f t="shared" si="0"/>
        <v>4</v>
      </c>
      <c r="O8" s="44">
        <f t="shared" si="0"/>
        <v>0</v>
      </c>
      <c r="P8" s="45">
        <f>O8+N8</f>
        <v>4</v>
      </c>
    </row>
    <row r="9" spans="1:16" ht="12.75" customHeight="1">
      <c r="A9" s="7" t="s">
        <v>48</v>
      </c>
      <c r="B9" s="43">
        <v>0</v>
      </c>
      <c r="C9" s="44">
        <v>1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1</v>
      </c>
      <c r="M9" s="44">
        <v>0</v>
      </c>
      <c r="N9" s="43">
        <f t="shared" si="0"/>
        <v>1</v>
      </c>
      <c r="O9" s="44">
        <f t="shared" si="0"/>
        <v>1</v>
      </c>
      <c r="P9" s="45">
        <f>O9+N9</f>
        <v>2</v>
      </c>
    </row>
    <row r="10" spans="1:16" ht="12.75" customHeight="1">
      <c r="A10" s="7" t="s">
        <v>51</v>
      </c>
      <c r="B10" s="43">
        <v>1</v>
      </c>
      <c r="C10" s="44">
        <v>1</v>
      </c>
      <c r="D10" s="43">
        <v>0</v>
      </c>
      <c r="E10" s="44">
        <v>0</v>
      </c>
      <c r="F10" s="43">
        <v>0</v>
      </c>
      <c r="G10" s="44">
        <v>0</v>
      </c>
      <c r="H10" s="43">
        <v>0</v>
      </c>
      <c r="I10" s="44">
        <v>0</v>
      </c>
      <c r="J10" s="43">
        <v>0</v>
      </c>
      <c r="K10" s="44">
        <v>0</v>
      </c>
      <c r="L10" s="43">
        <v>0</v>
      </c>
      <c r="M10" s="44">
        <v>0</v>
      </c>
      <c r="N10" s="43">
        <f t="shared" si="0"/>
        <v>1</v>
      </c>
      <c r="O10" s="44">
        <f t="shared" si="0"/>
        <v>1</v>
      </c>
      <c r="P10" s="45">
        <f>O10+N10</f>
        <v>2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2.75" customHeight="1">
      <c r="A12"/>
    </row>
    <row r="13" ht="12.75" customHeight="1">
      <c r="A13" s="7" t="s">
        <v>22</v>
      </c>
    </row>
    <row r="14" spans="1:16" ht="12.75" customHeight="1">
      <c r="A14" s="7" t="s">
        <v>15</v>
      </c>
      <c r="B14" s="33" t="s">
        <v>2</v>
      </c>
      <c r="C14" s="34"/>
      <c r="D14" s="33" t="s">
        <v>3</v>
      </c>
      <c r="E14" s="34"/>
      <c r="F14" s="33" t="s">
        <v>4</v>
      </c>
      <c r="G14" s="34"/>
      <c r="H14" s="33" t="s">
        <v>5</v>
      </c>
      <c r="I14" s="34"/>
      <c r="J14" s="33" t="s">
        <v>6</v>
      </c>
      <c r="K14" s="34"/>
      <c r="L14" s="33" t="s">
        <v>7</v>
      </c>
      <c r="M14" s="34"/>
      <c r="N14" s="33" t="s">
        <v>8</v>
      </c>
      <c r="O14" s="34"/>
      <c r="P14" s="29" t="s">
        <v>9</v>
      </c>
    </row>
    <row r="15" spans="1:16" ht="12.75" customHeight="1">
      <c r="A15" s="7" t="s">
        <v>16</v>
      </c>
      <c r="B15" s="30" t="s">
        <v>10</v>
      </c>
      <c r="C15" s="31" t="s">
        <v>11</v>
      </c>
      <c r="D15" s="30" t="s">
        <v>10</v>
      </c>
      <c r="E15" s="31" t="s">
        <v>11</v>
      </c>
      <c r="F15" s="30" t="s">
        <v>10</v>
      </c>
      <c r="G15" s="31" t="s">
        <v>11</v>
      </c>
      <c r="H15" s="30" t="s">
        <v>10</v>
      </c>
      <c r="I15" s="31" t="s">
        <v>11</v>
      </c>
      <c r="J15" s="30" t="s">
        <v>10</v>
      </c>
      <c r="K15" s="31" t="s">
        <v>11</v>
      </c>
      <c r="L15" s="30" t="s">
        <v>10</v>
      </c>
      <c r="M15" s="31" t="s">
        <v>11</v>
      </c>
      <c r="N15" s="30" t="s">
        <v>10</v>
      </c>
      <c r="O15" s="31" t="s">
        <v>11</v>
      </c>
      <c r="P15" s="32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ht="12.75" customHeight="1">
      <c r="A17" s="7" t="s">
        <v>12</v>
      </c>
      <c r="B17" s="43">
        <v>7</v>
      </c>
      <c r="C17" s="44">
        <v>1</v>
      </c>
      <c r="D17" s="43">
        <v>2</v>
      </c>
      <c r="E17" s="44">
        <v>0</v>
      </c>
      <c r="F17" s="43">
        <v>0</v>
      </c>
      <c r="G17" s="44">
        <v>1</v>
      </c>
      <c r="H17" s="43">
        <v>0</v>
      </c>
      <c r="I17" s="44">
        <v>0</v>
      </c>
      <c r="J17" s="43">
        <v>0</v>
      </c>
      <c r="K17" s="44">
        <v>0</v>
      </c>
      <c r="L17" s="43">
        <v>1</v>
      </c>
      <c r="M17" s="44">
        <v>0</v>
      </c>
      <c r="N17" s="43">
        <f aca="true" t="shared" si="1" ref="N17:O21">L17+J17+H17+F17+D17+B17</f>
        <v>10</v>
      </c>
      <c r="O17" s="44">
        <f t="shared" si="1"/>
        <v>2</v>
      </c>
      <c r="P17" s="45">
        <f>O17+N17</f>
        <v>12</v>
      </c>
    </row>
    <row r="18" spans="1:16" s="2" customFormat="1" ht="12.75" customHeight="1">
      <c r="A18" s="17" t="s">
        <v>46</v>
      </c>
      <c r="B18" s="43">
        <v>7</v>
      </c>
      <c r="C18" s="44">
        <v>2</v>
      </c>
      <c r="D18" s="43">
        <v>2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1</v>
      </c>
      <c r="M18" s="44">
        <v>0</v>
      </c>
      <c r="N18" s="43">
        <f t="shared" si="1"/>
        <v>10</v>
      </c>
      <c r="O18" s="44">
        <f t="shared" si="1"/>
        <v>2</v>
      </c>
      <c r="P18" s="45">
        <f>O18+N18</f>
        <v>12</v>
      </c>
    </row>
    <row r="19" spans="1:16" s="2" customFormat="1" ht="12.75" customHeight="1">
      <c r="A19" s="17" t="s">
        <v>47</v>
      </c>
      <c r="B19" s="43">
        <v>4</v>
      </c>
      <c r="C19" s="44">
        <v>2</v>
      </c>
      <c r="D19" s="43">
        <v>1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1</v>
      </c>
      <c r="M19" s="44">
        <v>0</v>
      </c>
      <c r="N19" s="43">
        <f t="shared" si="1"/>
        <v>6</v>
      </c>
      <c r="O19" s="44">
        <f t="shared" si="1"/>
        <v>2</v>
      </c>
      <c r="P19" s="45">
        <f>O19+N19</f>
        <v>8</v>
      </c>
    </row>
    <row r="20" spans="1:16" s="2" customFormat="1" ht="12.75" customHeight="1">
      <c r="A20" s="17" t="s">
        <v>48</v>
      </c>
      <c r="B20" s="43">
        <v>5</v>
      </c>
      <c r="C20" s="44">
        <v>2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1</v>
      </c>
      <c r="M20" s="44">
        <v>0</v>
      </c>
      <c r="N20" s="43">
        <f t="shared" si="1"/>
        <v>6</v>
      </c>
      <c r="O20" s="44">
        <f t="shared" si="1"/>
        <v>2</v>
      </c>
      <c r="P20" s="45">
        <f>O20+N20</f>
        <v>8</v>
      </c>
    </row>
    <row r="21" spans="1:16" s="2" customFormat="1" ht="12.75" customHeight="1">
      <c r="A21" s="17" t="s">
        <v>51</v>
      </c>
      <c r="B21" s="43">
        <v>1</v>
      </c>
      <c r="C21" s="44">
        <v>1</v>
      </c>
      <c r="D21" s="43">
        <v>0</v>
      </c>
      <c r="E21" s="44">
        <v>0</v>
      </c>
      <c r="F21" s="43">
        <v>0</v>
      </c>
      <c r="G21" s="44">
        <v>0</v>
      </c>
      <c r="H21" s="43">
        <v>0</v>
      </c>
      <c r="I21" s="44">
        <v>0</v>
      </c>
      <c r="J21" s="43">
        <v>0</v>
      </c>
      <c r="K21" s="44">
        <v>0</v>
      </c>
      <c r="L21" s="43">
        <v>0</v>
      </c>
      <c r="M21" s="44">
        <v>0</v>
      </c>
      <c r="N21" s="43">
        <f t="shared" si="1"/>
        <v>1</v>
      </c>
      <c r="O21" s="44">
        <f t="shared" si="1"/>
        <v>1</v>
      </c>
      <c r="P21" s="45">
        <f>O21+N21</f>
        <v>2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61" spans="1:16" s="2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82" spans="1:16" s="2" customFormat="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95" spans="1:16" s="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136" spans="1:16" s="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0">
      <selection activeCell="E10" sqref="E10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41</v>
      </c>
    </row>
    <row r="2" spans="6:8" ht="12.75" customHeight="1">
      <c r="F2"/>
      <c r="G2"/>
      <c r="H2"/>
    </row>
    <row r="3" spans="1:8" ht="12.75" customHeight="1">
      <c r="A3" s="7" t="s">
        <v>22</v>
      </c>
      <c r="F3"/>
      <c r="G3"/>
      <c r="H3"/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7" t="s">
        <v>12</v>
      </c>
      <c r="B6" s="16">
        <v>12</v>
      </c>
      <c r="C6" s="16">
        <v>14</v>
      </c>
      <c r="D6" s="16">
        <v>5</v>
      </c>
      <c r="E6"/>
      <c r="F6"/>
      <c r="G6"/>
    </row>
    <row r="7" spans="1:7" s="2" customFormat="1" ht="12.75" customHeight="1">
      <c r="A7" s="17" t="s">
        <v>46</v>
      </c>
      <c r="B7" s="16">
        <v>12</v>
      </c>
      <c r="C7" s="16">
        <v>10</v>
      </c>
      <c r="D7" s="16">
        <v>4</v>
      </c>
      <c r="E7" s="24"/>
      <c r="F7" s="24"/>
      <c r="G7" s="24"/>
    </row>
    <row r="8" spans="1:7" s="2" customFormat="1" ht="12.75" customHeight="1">
      <c r="A8" s="17" t="s">
        <v>47</v>
      </c>
      <c r="B8" s="16">
        <v>8</v>
      </c>
      <c r="C8" s="16">
        <v>9</v>
      </c>
      <c r="D8" s="16">
        <v>2</v>
      </c>
      <c r="E8" s="24"/>
      <c r="F8" s="24"/>
      <c r="G8" s="24"/>
    </row>
    <row r="9" spans="1:7" s="2" customFormat="1" ht="12.75" customHeight="1">
      <c r="A9" s="17" t="s">
        <v>48</v>
      </c>
      <c r="B9" s="16">
        <f>OPT!P20</f>
        <v>8</v>
      </c>
      <c r="C9" s="16">
        <v>7</v>
      </c>
      <c r="D9" s="16">
        <v>3</v>
      </c>
      <c r="E9" s="24"/>
      <c r="F9" s="24"/>
      <c r="G9" s="24"/>
    </row>
    <row r="10" spans="1:7" s="2" customFormat="1" ht="12.75" customHeight="1">
      <c r="A10" s="17" t="s">
        <v>51</v>
      </c>
      <c r="B10" s="16">
        <f>OPT!P21</f>
        <v>2</v>
      </c>
      <c r="C10" s="16">
        <v>1</v>
      </c>
      <c r="D10" s="16">
        <v>1</v>
      </c>
      <c r="E10" s="24"/>
      <c r="F10" s="24"/>
      <c r="G10" s="24"/>
    </row>
    <row r="11" spans="2:7" ht="12.75" customHeight="1">
      <c r="B11" s="13"/>
      <c r="C11" s="13"/>
      <c r="D11" s="13"/>
      <c r="E11"/>
      <c r="F11"/>
      <c r="G11"/>
    </row>
    <row r="12" spans="6:8" ht="12.75" customHeight="1">
      <c r="F12"/>
      <c r="G12"/>
      <c r="H12"/>
    </row>
    <row r="13" spans="1:8" s="37" customFormat="1" ht="12.75" customHeight="1">
      <c r="A13" s="25" t="s">
        <v>21</v>
      </c>
      <c r="B13" s="39" t="s">
        <v>22</v>
      </c>
      <c r="C13" s="39" t="s">
        <v>22</v>
      </c>
      <c r="D13" s="39" t="s">
        <v>8</v>
      </c>
      <c r="E13" s="39" t="s">
        <v>14</v>
      </c>
      <c r="F13" s="39" t="s">
        <v>14</v>
      </c>
      <c r="G13" s="40" t="s">
        <v>8</v>
      </c>
      <c r="H13" s="40" t="s">
        <v>9</v>
      </c>
    </row>
    <row r="14" spans="1:8" s="37" customFormat="1" ht="12.75" customHeight="1">
      <c r="A14" s="25"/>
      <c r="B14" s="41" t="s">
        <v>23</v>
      </c>
      <c r="C14" s="41" t="s">
        <v>24</v>
      </c>
      <c r="D14" s="41" t="s">
        <v>22</v>
      </c>
      <c r="E14" s="41" t="s">
        <v>25</v>
      </c>
      <c r="F14" s="41" t="s">
        <v>26</v>
      </c>
      <c r="G14" s="42" t="s">
        <v>14</v>
      </c>
      <c r="H14" s="42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12</v>
      </c>
      <c r="B16" s="49">
        <v>0</v>
      </c>
      <c r="C16" s="49">
        <v>153</v>
      </c>
      <c r="D16" s="49">
        <f>C16+B16</f>
        <v>153</v>
      </c>
      <c r="E16" s="49">
        <v>0</v>
      </c>
      <c r="F16" s="49">
        <v>0</v>
      </c>
      <c r="G16" s="49">
        <f>F16+E16</f>
        <v>0</v>
      </c>
      <c r="H16" s="50">
        <f>G16+D16</f>
        <v>153</v>
      </c>
    </row>
    <row r="17" spans="1:8" ht="12.75" customHeight="1">
      <c r="A17" s="7" t="s">
        <v>46</v>
      </c>
      <c r="B17" s="49">
        <v>0</v>
      </c>
      <c r="C17" s="49">
        <v>102</v>
      </c>
      <c r="D17" s="49">
        <f>C17+B17</f>
        <v>102</v>
      </c>
      <c r="E17" s="49">
        <v>0</v>
      </c>
      <c r="F17" s="49">
        <v>0</v>
      </c>
      <c r="G17" s="49">
        <f>F17+E17</f>
        <v>0</v>
      </c>
      <c r="H17" s="50">
        <f>G17+D17</f>
        <v>102</v>
      </c>
    </row>
    <row r="18" spans="1:8" ht="12.75" customHeight="1">
      <c r="A18" s="7" t="s">
        <v>47</v>
      </c>
      <c r="B18" s="49">
        <v>0</v>
      </c>
      <c r="C18" s="49">
        <v>108</v>
      </c>
      <c r="D18" s="49">
        <f>C18+B18</f>
        <v>108</v>
      </c>
      <c r="E18" s="49">
        <v>0</v>
      </c>
      <c r="F18" s="49">
        <v>0</v>
      </c>
      <c r="G18" s="49">
        <f>F18+E18</f>
        <v>0</v>
      </c>
      <c r="H18" s="50">
        <f>G18+D18</f>
        <v>108</v>
      </c>
    </row>
    <row r="19" spans="1:8" ht="12.75" customHeight="1">
      <c r="A19" s="7" t="s">
        <v>48</v>
      </c>
      <c r="B19" s="49">
        <v>0</v>
      </c>
      <c r="C19" s="49">
        <v>138</v>
      </c>
      <c r="D19" s="49">
        <f>C19+B19</f>
        <v>138</v>
      </c>
      <c r="E19" s="49">
        <v>0</v>
      </c>
      <c r="F19" s="49">
        <v>0</v>
      </c>
      <c r="G19" s="49">
        <f>F19+E19</f>
        <v>0</v>
      </c>
      <c r="H19" s="50">
        <f>G19+D19</f>
        <v>138</v>
      </c>
    </row>
    <row r="20" spans="1:8" ht="12.75" customHeight="1">
      <c r="A20" s="7" t="s">
        <v>51</v>
      </c>
      <c r="B20" s="49">
        <v>0</v>
      </c>
      <c r="C20" s="49">
        <v>77</v>
      </c>
      <c r="D20" s="49">
        <f>C20+B20</f>
        <v>77</v>
      </c>
      <c r="E20" s="49">
        <v>0</v>
      </c>
      <c r="F20" s="49">
        <v>0</v>
      </c>
      <c r="G20" s="49">
        <f>F20+E20</f>
        <v>0</v>
      </c>
      <c r="H20" s="50">
        <f>G20+D20</f>
        <v>77</v>
      </c>
    </row>
    <row r="21" spans="1:8" ht="12.75" customHeight="1">
      <c r="A21" s="27"/>
      <c r="B21" s="11"/>
      <c r="C21" s="11"/>
      <c r="D21" s="11"/>
      <c r="E21" s="11"/>
      <c r="F21" s="11"/>
      <c r="G21" s="11"/>
      <c r="H21" s="13"/>
    </row>
    <row r="23" spans="1:8" s="37" customFormat="1" ht="12.75" customHeight="1">
      <c r="A23" s="25" t="s">
        <v>27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28</v>
      </c>
      <c r="G23" s="39" t="s">
        <v>29</v>
      </c>
      <c r="H23" s="40" t="s">
        <v>9</v>
      </c>
    </row>
    <row r="24" spans="2:8" s="37" customFormat="1" ht="12.75" customHeight="1">
      <c r="B24" s="41" t="s">
        <v>30</v>
      </c>
      <c r="C24" s="41" t="s">
        <v>31</v>
      </c>
      <c r="D24" s="41" t="s">
        <v>22</v>
      </c>
      <c r="E24" s="41" t="s">
        <v>25</v>
      </c>
      <c r="F24" s="41" t="s">
        <v>26</v>
      </c>
      <c r="G24" s="41" t="s">
        <v>14</v>
      </c>
      <c r="H24" s="42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12</v>
      </c>
      <c r="B26" s="22">
        <v>0</v>
      </c>
      <c r="C26" s="22">
        <v>226.44</v>
      </c>
      <c r="D26" s="22">
        <f>C26+B26</f>
        <v>226.44</v>
      </c>
      <c r="E26" s="22">
        <v>0</v>
      </c>
      <c r="F26" s="22">
        <v>0</v>
      </c>
      <c r="G26" s="22">
        <f>F26+E26</f>
        <v>0</v>
      </c>
      <c r="H26" s="23">
        <f>G26+D26</f>
        <v>226.44</v>
      </c>
    </row>
    <row r="27" spans="1:8" ht="12.75" customHeight="1">
      <c r="A27" s="7" t="s">
        <v>46</v>
      </c>
      <c r="B27" s="22">
        <v>0</v>
      </c>
      <c r="C27" s="22">
        <v>150.96</v>
      </c>
      <c r="D27" s="22">
        <f>C27+B27</f>
        <v>150.96</v>
      </c>
      <c r="E27" s="22">
        <v>0</v>
      </c>
      <c r="F27" s="22">
        <v>0</v>
      </c>
      <c r="G27" s="22">
        <f>F27+E27</f>
        <v>0</v>
      </c>
      <c r="H27" s="23">
        <f>G27+D27</f>
        <v>150.96</v>
      </c>
    </row>
    <row r="28" spans="1:8" ht="12.75" customHeight="1">
      <c r="A28" s="7" t="s">
        <v>47</v>
      </c>
      <c r="B28" s="22">
        <v>0</v>
      </c>
      <c r="C28" s="22">
        <v>159.84</v>
      </c>
      <c r="D28" s="22">
        <f>C28+B28</f>
        <v>159.84</v>
      </c>
      <c r="E28" s="22">
        <v>0</v>
      </c>
      <c r="F28" s="22">
        <v>0</v>
      </c>
      <c r="G28" s="22">
        <f>F28+E28</f>
        <v>0</v>
      </c>
      <c r="H28" s="23">
        <f>G28+D28</f>
        <v>159.84</v>
      </c>
    </row>
    <row r="29" spans="1:8" ht="12.75" customHeight="1">
      <c r="A29" s="7" t="s">
        <v>48</v>
      </c>
      <c r="B29" s="22">
        <v>0</v>
      </c>
      <c r="C29" s="22">
        <v>204.24</v>
      </c>
      <c r="D29" s="22">
        <f>C29+B29</f>
        <v>204.24</v>
      </c>
      <c r="E29" s="22">
        <v>0</v>
      </c>
      <c r="F29" s="22">
        <v>0</v>
      </c>
      <c r="G29" s="22">
        <f>F29+E29</f>
        <v>0</v>
      </c>
      <c r="H29" s="23">
        <f>G29+D29</f>
        <v>204.24</v>
      </c>
    </row>
    <row r="30" spans="1:8" ht="12.75" customHeight="1">
      <c r="A30" s="7" t="s">
        <v>51</v>
      </c>
      <c r="B30" s="22">
        <v>0</v>
      </c>
      <c r="C30" s="22">
        <v>113.96</v>
      </c>
      <c r="D30" s="22">
        <f>C30+B30</f>
        <v>113.96</v>
      </c>
      <c r="E30" s="22">
        <v>0</v>
      </c>
      <c r="F30" s="22">
        <v>0</v>
      </c>
      <c r="G30" s="22">
        <v>0</v>
      </c>
      <c r="H30" s="23">
        <f>G30+D30</f>
        <v>113.96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40" spans="1:9" s="2" customFormat="1" ht="12.75" customHeight="1">
      <c r="A40" s="26"/>
      <c r="B40" s="3"/>
      <c r="C40" s="3"/>
      <c r="D40" s="3"/>
      <c r="E40" s="3"/>
      <c r="F40" s="3"/>
      <c r="G40" s="3"/>
      <c r="H40" s="3"/>
      <c r="I40" s="3"/>
    </row>
    <row r="49" spans="1:9" s="2" customFormat="1" ht="12.75" customHeight="1">
      <c r="A49" s="26"/>
      <c r="B49" s="3"/>
      <c r="C49" s="3"/>
      <c r="D49" s="3"/>
      <c r="E49" s="3"/>
      <c r="F49" s="3"/>
      <c r="G49" s="3"/>
      <c r="H49" s="3"/>
      <c r="I49" s="3"/>
    </row>
    <row r="80" spans="1:9" s="2" customFormat="1" ht="12.75" customHeight="1">
      <c r="A80" s="26"/>
      <c r="B80" s="3"/>
      <c r="C80" s="3"/>
      <c r="D80" s="3"/>
      <c r="E80" s="3"/>
      <c r="F80" s="3"/>
      <c r="G80" s="3"/>
      <c r="H80" s="3"/>
      <c r="I80" s="3"/>
    </row>
    <row r="84" ht="12.75" customHeight="1"/>
    <row r="101" spans="1:9" s="2" customFormat="1" ht="12.75" customHeight="1">
      <c r="A101" s="26"/>
      <c r="B101" s="3"/>
      <c r="C101" s="3"/>
      <c r="D101" s="3"/>
      <c r="E101" s="3"/>
      <c r="F101" s="3"/>
      <c r="G101" s="3"/>
      <c r="H101" s="3"/>
      <c r="I101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E24">
      <selection activeCell="P29" sqref="P29"/>
    </sheetView>
  </sheetViews>
  <sheetFormatPr defaultColWidth="9.140625" defaultRowHeight="11.2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1.25" customHeight="1">
      <c r="A1" s="18" t="s">
        <v>42</v>
      </c>
    </row>
    <row r="2" spans="1:16" ht="11.25" customHeight="1">
      <c r="A2"/>
      <c r="B2" s="33" t="s">
        <v>2</v>
      </c>
      <c r="C2" s="34"/>
      <c r="D2" s="33" t="s">
        <v>3</v>
      </c>
      <c r="E2" s="34"/>
      <c r="F2" s="33" t="s">
        <v>4</v>
      </c>
      <c r="G2" s="34"/>
      <c r="H2" s="33" t="s">
        <v>5</v>
      </c>
      <c r="I2" s="34"/>
      <c r="J2" s="33" t="s">
        <v>6</v>
      </c>
      <c r="K2" s="34"/>
      <c r="L2" s="33" t="s">
        <v>7</v>
      </c>
      <c r="M2" s="34"/>
      <c r="N2" s="33" t="s">
        <v>8</v>
      </c>
      <c r="O2" s="34"/>
      <c r="P2" s="29" t="s">
        <v>9</v>
      </c>
    </row>
    <row r="3" spans="1:16" ht="11.25" customHeight="1">
      <c r="A3" s="7" t="s">
        <v>34</v>
      </c>
      <c r="B3" s="30" t="s">
        <v>10</v>
      </c>
      <c r="C3" s="31" t="s">
        <v>11</v>
      </c>
      <c r="D3" s="30" t="s">
        <v>10</v>
      </c>
      <c r="E3" s="31" t="s">
        <v>11</v>
      </c>
      <c r="F3" s="30" t="s">
        <v>10</v>
      </c>
      <c r="G3" s="31" t="s">
        <v>11</v>
      </c>
      <c r="H3" s="30" t="s">
        <v>10</v>
      </c>
      <c r="I3" s="31" t="s">
        <v>11</v>
      </c>
      <c r="J3" s="30" t="s">
        <v>10</v>
      </c>
      <c r="K3" s="31" t="s">
        <v>11</v>
      </c>
      <c r="L3" s="30" t="s">
        <v>10</v>
      </c>
      <c r="M3" s="31" t="s">
        <v>11</v>
      </c>
      <c r="N3" s="30" t="s">
        <v>10</v>
      </c>
      <c r="O3" s="31" t="s">
        <v>11</v>
      </c>
      <c r="P3" s="32" t="s">
        <v>8</v>
      </c>
    </row>
    <row r="4" spans="1:16" ht="11.25" customHeight="1">
      <c r="A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10"/>
    </row>
    <row r="5" spans="1:17" ht="11.25" customHeight="1">
      <c r="A5" s="7" t="s">
        <v>12</v>
      </c>
      <c r="B5" s="43">
        <v>2</v>
      </c>
      <c r="C5" s="44">
        <v>1</v>
      </c>
      <c r="D5" s="43">
        <v>0</v>
      </c>
      <c r="E5" s="44">
        <v>0</v>
      </c>
      <c r="F5" s="43">
        <v>0</v>
      </c>
      <c r="G5" s="44">
        <v>0</v>
      </c>
      <c r="H5" s="43">
        <v>0</v>
      </c>
      <c r="I5" s="44">
        <v>0</v>
      </c>
      <c r="J5" s="43">
        <v>0</v>
      </c>
      <c r="K5" s="44">
        <v>0</v>
      </c>
      <c r="L5" s="43">
        <v>0</v>
      </c>
      <c r="M5" s="44">
        <v>0</v>
      </c>
      <c r="N5" s="43">
        <f aca="true" t="shared" si="0" ref="N5:O9">L5+J5+H5+F5+D5+B5</f>
        <v>2</v>
      </c>
      <c r="O5" s="44">
        <f t="shared" si="0"/>
        <v>1</v>
      </c>
      <c r="P5" s="45">
        <f>O5+N5</f>
        <v>3</v>
      </c>
      <c r="Q5" s="46"/>
    </row>
    <row r="6" spans="1:17" ht="11.25" customHeight="1">
      <c r="A6" s="7" t="s">
        <v>46</v>
      </c>
      <c r="B6" s="43">
        <v>2</v>
      </c>
      <c r="C6" s="44">
        <v>3</v>
      </c>
      <c r="D6" s="43">
        <v>0</v>
      </c>
      <c r="E6" s="44">
        <v>0</v>
      </c>
      <c r="F6" s="43">
        <v>0</v>
      </c>
      <c r="G6" s="44">
        <v>0</v>
      </c>
      <c r="H6" s="43">
        <v>0</v>
      </c>
      <c r="I6" s="44">
        <v>0</v>
      </c>
      <c r="J6" s="43">
        <v>0</v>
      </c>
      <c r="K6" s="44">
        <v>0</v>
      </c>
      <c r="L6" s="43">
        <v>0</v>
      </c>
      <c r="M6" s="44">
        <v>0</v>
      </c>
      <c r="N6" s="43">
        <f t="shared" si="0"/>
        <v>2</v>
      </c>
      <c r="O6" s="44">
        <f t="shared" si="0"/>
        <v>3</v>
      </c>
      <c r="P6" s="45">
        <f>O6+N6</f>
        <v>5</v>
      </c>
      <c r="Q6" s="46"/>
    </row>
    <row r="7" spans="1:17" ht="11.25" customHeight="1">
      <c r="A7" s="7" t="s">
        <v>47</v>
      </c>
      <c r="B7" s="43">
        <v>6</v>
      </c>
      <c r="C7" s="44">
        <v>2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t="shared" si="0"/>
        <v>6</v>
      </c>
      <c r="O7" s="44">
        <f t="shared" si="0"/>
        <v>2</v>
      </c>
      <c r="P7" s="45">
        <f>O7+N7</f>
        <v>8</v>
      </c>
      <c r="Q7" s="46"/>
    </row>
    <row r="8" spans="1:17" ht="11.25" customHeight="1">
      <c r="A8" s="7" t="s">
        <v>48</v>
      </c>
      <c r="B8" s="43">
        <v>1</v>
      </c>
      <c r="C8" s="44">
        <v>0</v>
      </c>
      <c r="D8" s="43">
        <v>0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0</v>
      </c>
      <c r="M8" s="44">
        <v>0</v>
      </c>
      <c r="N8" s="43">
        <f t="shared" si="0"/>
        <v>1</v>
      </c>
      <c r="O8" s="44">
        <f t="shared" si="0"/>
        <v>0</v>
      </c>
      <c r="P8" s="45">
        <f>O8+N8</f>
        <v>1</v>
      </c>
      <c r="Q8" s="46"/>
    </row>
    <row r="9" spans="1:17" ht="11.25" customHeight="1">
      <c r="A9" s="7" t="s">
        <v>51</v>
      </c>
      <c r="B9" s="43">
        <v>5</v>
      </c>
      <c r="C9" s="44">
        <v>1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0</v>
      </c>
      <c r="M9" s="44">
        <v>0</v>
      </c>
      <c r="N9" s="43">
        <f t="shared" si="0"/>
        <v>5</v>
      </c>
      <c r="O9" s="44">
        <f t="shared" si="0"/>
        <v>1</v>
      </c>
      <c r="P9" s="45">
        <f>O9+N9</f>
        <v>6</v>
      </c>
      <c r="Q9" s="46"/>
    </row>
    <row r="10" spans="2:16" ht="9.75" customHeight="1"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3"/>
    </row>
    <row r="11" spans="2:16" ht="9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1.25" customHeight="1">
      <c r="A12"/>
      <c r="B12" s="33" t="s">
        <v>2</v>
      </c>
      <c r="C12" s="34"/>
      <c r="D12" s="33" t="s">
        <v>3</v>
      </c>
      <c r="E12" s="34"/>
      <c r="F12" s="33" t="s">
        <v>4</v>
      </c>
      <c r="G12" s="34"/>
      <c r="H12" s="33" t="s">
        <v>5</v>
      </c>
      <c r="I12" s="34"/>
      <c r="J12" s="33" t="s">
        <v>6</v>
      </c>
      <c r="K12" s="34"/>
      <c r="L12" s="33" t="s">
        <v>7</v>
      </c>
      <c r="M12" s="34"/>
      <c r="N12" s="33" t="s">
        <v>8</v>
      </c>
      <c r="O12" s="34"/>
      <c r="P12" s="29" t="s">
        <v>9</v>
      </c>
    </row>
    <row r="13" spans="1:16" ht="11.25" customHeight="1">
      <c r="A13" s="7" t="s">
        <v>1</v>
      </c>
      <c r="B13" s="30" t="s">
        <v>10</v>
      </c>
      <c r="C13" s="31" t="s">
        <v>11</v>
      </c>
      <c r="D13" s="30" t="s">
        <v>10</v>
      </c>
      <c r="E13" s="31" t="s">
        <v>11</v>
      </c>
      <c r="F13" s="30" t="s">
        <v>10</v>
      </c>
      <c r="G13" s="31" t="s">
        <v>11</v>
      </c>
      <c r="H13" s="30" t="s">
        <v>10</v>
      </c>
      <c r="I13" s="31" t="s">
        <v>11</v>
      </c>
      <c r="J13" s="30" t="s">
        <v>10</v>
      </c>
      <c r="K13" s="31" t="s">
        <v>11</v>
      </c>
      <c r="L13" s="30" t="s">
        <v>10</v>
      </c>
      <c r="M13" s="31" t="s">
        <v>11</v>
      </c>
      <c r="N13" s="30" t="s">
        <v>10</v>
      </c>
      <c r="O13" s="31" t="s">
        <v>11</v>
      </c>
      <c r="P13" s="32" t="s">
        <v>8</v>
      </c>
    </row>
    <row r="14" spans="1:16" ht="9.75" customHeight="1">
      <c r="A14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10"/>
    </row>
    <row r="15" spans="1:16" ht="11.25" customHeight="1">
      <c r="A15" s="7" t="s">
        <v>12</v>
      </c>
      <c r="B15" s="43">
        <v>4</v>
      </c>
      <c r="C15" s="44">
        <v>2</v>
      </c>
      <c r="D15" s="43">
        <v>0</v>
      </c>
      <c r="E15" s="44">
        <v>0</v>
      </c>
      <c r="F15" s="43">
        <v>1</v>
      </c>
      <c r="G15" s="44">
        <v>0</v>
      </c>
      <c r="H15" s="43">
        <v>2</v>
      </c>
      <c r="I15" s="44">
        <v>0</v>
      </c>
      <c r="J15" s="43">
        <v>0</v>
      </c>
      <c r="K15" s="44">
        <v>0</v>
      </c>
      <c r="L15" s="43">
        <v>2</v>
      </c>
      <c r="M15" s="44">
        <v>1</v>
      </c>
      <c r="N15" s="43">
        <f aca="true" t="shared" si="1" ref="N15:O19">L15+J15+H15+F15+D15+B15</f>
        <v>9</v>
      </c>
      <c r="O15" s="44">
        <f t="shared" si="1"/>
        <v>3</v>
      </c>
      <c r="P15" s="45">
        <f>O15+N15</f>
        <v>12</v>
      </c>
    </row>
    <row r="16" spans="1:16" ht="11.25" customHeight="1">
      <c r="A16" s="7" t="s">
        <v>46</v>
      </c>
      <c r="B16" s="43">
        <v>5</v>
      </c>
      <c r="C16" s="44">
        <v>2</v>
      </c>
      <c r="D16" s="43">
        <v>0</v>
      </c>
      <c r="E16" s="44">
        <v>1</v>
      </c>
      <c r="F16" s="43">
        <v>0</v>
      </c>
      <c r="G16" s="44">
        <v>0</v>
      </c>
      <c r="H16" s="43">
        <v>1</v>
      </c>
      <c r="I16" s="44">
        <v>0</v>
      </c>
      <c r="J16" s="43">
        <v>0</v>
      </c>
      <c r="K16" s="44">
        <v>0</v>
      </c>
      <c r="L16" s="43">
        <v>0</v>
      </c>
      <c r="M16" s="44">
        <v>0</v>
      </c>
      <c r="N16" s="43">
        <f t="shared" si="1"/>
        <v>6</v>
      </c>
      <c r="O16" s="44">
        <f t="shared" si="1"/>
        <v>3</v>
      </c>
      <c r="P16" s="45">
        <f>O16+N16</f>
        <v>9</v>
      </c>
    </row>
    <row r="17" spans="1:16" ht="11.25" customHeight="1">
      <c r="A17" s="7" t="s">
        <v>47</v>
      </c>
      <c r="B17" s="43">
        <v>4</v>
      </c>
      <c r="C17" s="44">
        <v>0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  <c r="L17" s="43">
        <v>2</v>
      </c>
      <c r="M17" s="44">
        <v>0</v>
      </c>
      <c r="N17" s="43">
        <f t="shared" si="1"/>
        <v>6</v>
      </c>
      <c r="O17" s="44">
        <f t="shared" si="1"/>
        <v>0</v>
      </c>
      <c r="P17" s="45">
        <f>O17+N17</f>
        <v>6</v>
      </c>
    </row>
    <row r="18" spans="1:16" ht="11.25" customHeight="1">
      <c r="A18" s="7" t="s">
        <v>48</v>
      </c>
      <c r="B18" s="43">
        <v>4</v>
      </c>
      <c r="C18" s="44">
        <v>2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2</v>
      </c>
      <c r="M18" s="44">
        <v>0</v>
      </c>
      <c r="N18" s="43">
        <f t="shared" si="1"/>
        <v>6</v>
      </c>
      <c r="O18" s="44">
        <f t="shared" si="1"/>
        <v>2</v>
      </c>
      <c r="P18" s="45">
        <f>O18+N18</f>
        <v>8</v>
      </c>
    </row>
    <row r="19" spans="1:16" ht="11.25" customHeight="1">
      <c r="A19" s="7" t="s">
        <v>51</v>
      </c>
      <c r="B19" s="43">
        <v>5</v>
      </c>
      <c r="C19" s="44">
        <v>1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2</v>
      </c>
      <c r="M19" s="44">
        <v>1</v>
      </c>
      <c r="N19" s="43">
        <f t="shared" si="1"/>
        <v>7</v>
      </c>
      <c r="O19" s="44">
        <f t="shared" si="1"/>
        <v>2</v>
      </c>
      <c r="P19" s="45">
        <f>O19+N19</f>
        <v>9</v>
      </c>
    </row>
    <row r="20" spans="2:16" ht="9.75" customHeight="1"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3"/>
    </row>
    <row r="21" ht="9.75" customHeight="1">
      <c r="A21" s="18"/>
    </row>
    <row r="22" spans="1:16" ht="11.25" customHeight="1">
      <c r="A22"/>
      <c r="B22" s="33" t="s">
        <v>2</v>
      </c>
      <c r="C22" s="34"/>
      <c r="D22" s="33" t="s">
        <v>3</v>
      </c>
      <c r="E22" s="34"/>
      <c r="F22" s="33" t="s">
        <v>4</v>
      </c>
      <c r="G22" s="34"/>
      <c r="H22" s="33" t="s">
        <v>5</v>
      </c>
      <c r="I22" s="34"/>
      <c r="J22" s="33" t="s">
        <v>6</v>
      </c>
      <c r="K22" s="34"/>
      <c r="L22" s="33" t="s">
        <v>7</v>
      </c>
      <c r="M22" s="34"/>
      <c r="N22" s="33" t="s">
        <v>8</v>
      </c>
      <c r="O22" s="34"/>
      <c r="P22" s="29" t="s">
        <v>9</v>
      </c>
    </row>
    <row r="23" spans="1:16" ht="11.25" customHeight="1">
      <c r="A23" s="7" t="s">
        <v>13</v>
      </c>
      <c r="B23" s="30" t="s">
        <v>10</v>
      </c>
      <c r="C23" s="31" t="s">
        <v>11</v>
      </c>
      <c r="D23" s="30" t="s">
        <v>10</v>
      </c>
      <c r="E23" s="31" t="s">
        <v>11</v>
      </c>
      <c r="F23" s="30" t="s">
        <v>10</v>
      </c>
      <c r="G23" s="31" t="s">
        <v>11</v>
      </c>
      <c r="H23" s="30" t="s">
        <v>10</v>
      </c>
      <c r="I23" s="31" t="s">
        <v>11</v>
      </c>
      <c r="J23" s="30" t="s">
        <v>10</v>
      </c>
      <c r="K23" s="31" t="s">
        <v>11</v>
      </c>
      <c r="L23" s="30" t="s">
        <v>10</v>
      </c>
      <c r="M23" s="31" t="s">
        <v>11</v>
      </c>
      <c r="N23" s="30" t="s">
        <v>10</v>
      </c>
      <c r="O23" s="31" t="s">
        <v>11</v>
      </c>
      <c r="P23" s="32" t="s">
        <v>8</v>
      </c>
    </row>
    <row r="24" spans="1:16" ht="9.75" customHeight="1">
      <c r="A24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10"/>
    </row>
    <row r="25" spans="1:16" ht="11.25" customHeight="1">
      <c r="A25" s="7" t="s">
        <v>12</v>
      </c>
      <c r="B25" s="43">
        <v>4</v>
      </c>
      <c r="C25" s="44">
        <v>0</v>
      </c>
      <c r="D25" s="43">
        <v>0</v>
      </c>
      <c r="E25" s="44">
        <v>0</v>
      </c>
      <c r="F25" s="43">
        <v>0</v>
      </c>
      <c r="G25" s="44">
        <v>0</v>
      </c>
      <c r="H25" s="43">
        <v>0</v>
      </c>
      <c r="I25" s="44">
        <v>0</v>
      </c>
      <c r="J25" s="43">
        <v>0</v>
      </c>
      <c r="K25" s="44">
        <v>0</v>
      </c>
      <c r="L25" s="43">
        <v>0</v>
      </c>
      <c r="M25" s="44">
        <v>0</v>
      </c>
      <c r="N25" s="43">
        <f aca="true" t="shared" si="2" ref="N25:O29">L25+J25+H25+F25+D25+B25</f>
        <v>4</v>
      </c>
      <c r="O25" s="44">
        <f t="shared" si="2"/>
        <v>0</v>
      </c>
      <c r="P25" s="45">
        <f>O25+N25</f>
        <v>4</v>
      </c>
    </row>
    <row r="26" spans="1:16" ht="11.25" customHeight="1">
      <c r="A26" s="7" t="s">
        <v>46</v>
      </c>
      <c r="B26" s="43">
        <v>2</v>
      </c>
      <c r="C26" s="44">
        <v>0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  <c r="L26" s="43">
        <v>1</v>
      </c>
      <c r="M26" s="44">
        <v>1</v>
      </c>
      <c r="N26" s="43">
        <f t="shared" si="2"/>
        <v>3</v>
      </c>
      <c r="O26" s="44">
        <f t="shared" si="2"/>
        <v>1</v>
      </c>
      <c r="P26" s="45">
        <f>O26+N26</f>
        <v>4</v>
      </c>
    </row>
    <row r="27" spans="1:16" ht="11.25" customHeight="1">
      <c r="A27" s="7" t="s">
        <v>47</v>
      </c>
      <c r="B27" s="43">
        <v>4</v>
      </c>
      <c r="C27" s="44">
        <v>3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  <c r="L27" s="43">
        <v>0</v>
      </c>
      <c r="M27" s="44">
        <v>0</v>
      </c>
      <c r="N27" s="43">
        <f t="shared" si="2"/>
        <v>4</v>
      </c>
      <c r="O27" s="44">
        <f t="shared" si="2"/>
        <v>3</v>
      </c>
      <c r="P27" s="45">
        <f>O27+N27</f>
        <v>7</v>
      </c>
    </row>
    <row r="28" spans="1:16" ht="11.25" customHeight="1">
      <c r="A28" s="7" t="s">
        <v>48</v>
      </c>
      <c r="B28" s="43">
        <v>4</v>
      </c>
      <c r="C28" s="44">
        <v>1</v>
      </c>
      <c r="D28" s="43">
        <v>0</v>
      </c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3">
        <v>0</v>
      </c>
      <c r="K28" s="44">
        <v>0</v>
      </c>
      <c r="L28" s="43">
        <v>3</v>
      </c>
      <c r="M28" s="44">
        <v>0</v>
      </c>
      <c r="N28" s="43">
        <f t="shared" si="2"/>
        <v>7</v>
      </c>
      <c r="O28" s="44">
        <f t="shared" si="2"/>
        <v>1</v>
      </c>
      <c r="P28" s="45">
        <f>O28+N28</f>
        <v>8</v>
      </c>
    </row>
    <row r="29" spans="1:16" ht="11.25" customHeight="1">
      <c r="A29" s="7" t="s">
        <v>51</v>
      </c>
      <c r="B29" s="43">
        <v>1</v>
      </c>
      <c r="C29" s="44">
        <v>1</v>
      </c>
      <c r="D29" s="43">
        <v>0</v>
      </c>
      <c r="E29" s="44">
        <v>0</v>
      </c>
      <c r="F29" s="43">
        <v>0</v>
      </c>
      <c r="G29" s="44">
        <v>0</v>
      </c>
      <c r="H29" s="43">
        <v>1</v>
      </c>
      <c r="I29" s="44">
        <v>0</v>
      </c>
      <c r="J29" s="43">
        <v>0</v>
      </c>
      <c r="K29" s="44">
        <v>0</v>
      </c>
      <c r="L29" s="43">
        <v>1</v>
      </c>
      <c r="M29" s="44">
        <v>0</v>
      </c>
      <c r="N29" s="43">
        <f t="shared" si="2"/>
        <v>3</v>
      </c>
      <c r="O29" s="44">
        <f t="shared" si="2"/>
        <v>1</v>
      </c>
      <c r="P29" s="45">
        <f>O29+N29</f>
        <v>4</v>
      </c>
    </row>
    <row r="30" spans="2:16" ht="9.75" customHeight="1"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3"/>
    </row>
    <row r="31" spans="2:16" ht="9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1.25" customHeight="1">
      <c r="A32" s="7" t="s">
        <v>22</v>
      </c>
    </row>
    <row r="33" spans="1:16" ht="11.25" customHeight="1">
      <c r="A33" s="7" t="s">
        <v>15</v>
      </c>
      <c r="B33" s="33" t="s">
        <v>2</v>
      </c>
      <c r="C33" s="34"/>
      <c r="D33" s="33" t="s">
        <v>3</v>
      </c>
      <c r="E33" s="34"/>
      <c r="F33" s="33" t="s">
        <v>4</v>
      </c>
      <c r="G33" s="34"/>
      <c r="H33" s="33" t="s">
        <v>5</v>
      </c>
      <c r="I33" s="34"/>
      <c r="J33" s="33" t="s">
        <v>6</v>
      </c>
      <c r="K33" s="34"/>
      <c r="L33" s="33" t="s">
        <v>7</v>
      </c>
      <c r="M33" s="34"/>
      <c r="N33" s="33" t="s">
        <v>8</v>
      </c>
      <c r="O33" s="34"/>
      <c r="P33" s="29" t="s">
        <v>9</v>
      </c>
    </row>
    <row r="34" spans="1:16" ht="11.25" customHeight="1">
      <c r="A34" s="7" t="s">
        <v>16</v>
      </c>
      <c r="B34" s="30" t="s">
        <v>10</v>
      </c>
      <c r="C34" s="31" t="s">
        <v>11</v>
      </c>
      <c r="D34" s="30" t="s">
        <v>10</v>
      </c>
      <c r="E34" s="31" t="s">
        <v>11</v>
      </c>
      <c r="F34" s="30" t="s">
        <v>10</v>
      </c>
      <c r="G34" s="31" t="s">
        <v>11</v>
      </c>
      <c r="H34" s="30" t="s">
        <v>10</v>
      </c>
      <c r="I34" s="31" t="s">
        <v>11</v>
      </c>
      <c r="J34" s="30" t="s">
        <v>10</v>
      </c>
      <c r="K34" s="31" t="s">
        <v>11</v>
      </c>
      <c r="L34" s="30" t="s">
        <v>10</v>
      </c>
      <c r="M34" s="31" t="s">
        <v>11</v>
      </c>
      <c r="N34" s="30" t="s">
        <v>10</v>
      </c>
      <c r="O34" s="31" t="s">
        <v>11</v>
      </c>
      <c r="P34" s="32" t="s">
        <v>8</v>
      </c>
    </row>
    <row r="35" spans="1:16" ht="9.75" customHeight="1">
      <c r="A35" s="7"/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</row>
    <row r="36" spans="1:16" ht="11.25" customHeight="1">
      <c r="A36" s="7" t="s">
        <v>12</v>
      </c>
      <c r="B36" s="43">
        <v>24</v>
      </c>
      <c r="C36" s="44">
        <v>10</v>
      </c>
      <c r="D36" s="43">
        <v>0</v>
      </c>
      <c r="E36" s="44">
        <v>0</v>
      </c>
      <c r="F36" s="43">
        <v>1</v>
      </c>
      <c r="G36" s="44">
        <v>0</v>
      </c>
      <c r="H36" s="43">
        <v>0</v>
      </c>
      <c r="I36" s="44">
        <v>0</v>
      </c>
      <c r="J36" s="43">
        <v>0</v>
      </c>
      <c r="K36" s="44">
        <v>0</v>
      </c>
      <c r="L36" s="43">
        <v>0</v>
      </c>
      <c r="M36" s="44">
        <v>0</v>
      </c>
      <c r="N36" s="43">
        <f aca="true" t="shared" si="3" ref="N36:O40">L36+J36+H36+F36+D36+B36</f>
        <v>25</v>
      </c>
      <c r="O36" s="44">
        <f t="shared" si="3"/>
        <v>10</v>
      </c>
      <c r="P36" s="45">
        <f>O36+N36</f>
        <v>35</v>
      </c>
    </row>
    <row r="37" spans="1:16" s="2" customFormat="1" ht="11.25" customHeight="1">
      <c r="A37" s="17" t="s">
        <v>46</v>
      </c>
      <c r="B37" s="43">
        <v>27</v>
      </c>
      <c r="C37" s="44">
        <v>7</v>
      </c>
      <c r="D37" s="43">
        <v>0</v>
      </c>
      <c r="E37" s="44">
        <v>0</v>
      </c>
      <c r="F37" s="43">
        <v>2</v>
      </c>
      <c r="G37" s="44">
        <v>0</v>
      </c>
      <c r="H37" s="43">
        <v>0</v>
      </c>
      <c r="I37" s="44">
        <v>0</v>
      </c>
      <c r="J37" s="43">
        <v>0</v>
      </c>
      <c r="K37" s="44">
        <v>0</v>
      </c>
      <c r="L37" s="43">
        <v>0</v>
      </c>
      <c r="M37" s="44">
        <v>0</v>
      </c>
      <c r="N37" s="43">
        <f t="shared" si="3"/>
        <v>29</v>
      </c>
      <c r="O37" s="44">
        <f t="shared" si="3"/>
        <v>7</v>
      </c>
      <c r="P37" s="45">
        <f>O37+N37</f>
        <v>36</v>
      </c>
    </row>
    <row r="38" spans="1:16" s="2" customFormat="1" ht="11.25" customHeight="1">
      <c r="A38" s="17" t="s">
        <v>47</v>
      </c>
      <c r="B38" s="43">
        <v>28</v>
      </c>
      <c r="C38" s="44">
        <v>9</v>
      </c>
      <c r="D38" s="43">
        <v>1</v>
      </c>
      <c r="E38" s="44">
        <v>0</v>
      </c>
      <c r="F38" s="43">
        <v>2</v>
      </c>
      <c r="G38" s="44">
        <v>0</v>
      </c>
      <c r="H38" s="43">
        <v>0</v>
      </c>
      <c r="I38" s="44">
        <v>0</v>
      </c>
      <c r="J38" s="43">
        <v>0</v>
      </c>
      <c r="K38" s="44">
        <v>1</v>
      </c>
      <c r="L38" s="43">
        <v>0</v>
      </c>
      <c r="M38" s="44">
        <v>0</v>
      </c>
      <c r="N38" s="43">
        <f t="shared" si="3"/>
        <v>31</v>
      </c>
      <c r="O38" s="44">
        <f t="shared" si="3"/>
        <v>10</v>
      </c>
      <c r="P38" s="45">
        <f>O38+N38</f>
        <v>41</v>
      </c>
    </row>
    <row r="39" spans="1:16" s="2" customFormat="1" ht="11.25" customHeight="1">
      <c r="A39" s="17" t="s">
        <v>48</v>
      </c>
      <c r="B39" s="43">
        <v>34</v>
      </c>
      <c r="C39" s="44">
        <v>14</v>
      </c>
      <c r="D39" s="43">
        <v>1</v>
      </c>
      <c r="E39" s="44">
        <v>1</v>
      </c>
      <c r="F39" s="43">
        <v>1</v>
      </c>
      <c r="G39" s="44">
        <v>1</v>
      </c>
      <c r="H39" s="43">
        <v>1</v>
      </c>
      <c r="I39" s="44">
        <v>0</v>
      </c>
      <c r="J39" s="43">
        <v>0</v>
      </c>
      <c r="K39" s="44">
        <v>1</v>
      </c>
      <c r="L39" s="43">
        <v>0</v>
      </c>
      <c r="M39" s="44">
        <v>0</v>
      </c>
      <c r="N39" s="43">
        <f t="shared" si="3"/>
        <v>37</v>
      </c>
      <c r="O39" s="44">
        <f t="shared" si="3"/>
        <v>17</v>
      </c>
      <c r="P39" s="45">
        <f>O39+N39</f>
        <v>54</v>
      </c>
    </row>
    <row r="40" spans="1:16" s="2" customFormat="1" ht="11.25" customHeight="1">
      <c r="A40" s="17" t="s">
        <v>51</v>
      </c>
      <c r="B40" s="43">
        <v>29</v>
      </c>
      <c r="C40" s="44">
        <v>11</v>
      </c>
      <c r="D40" s="43">
        <v>0</v>
      </c>
      <c r="E40" s="44">
        <v>1</v>
      </c>
      <c r="F40" s="43">
        <v>0</v>
      </c>
      <c r="G40" s="44">
        <v>1</v>
      </c>
      <c r="H40" s="43">
        <v>0</v>
      </c>
      <c r="I40" s="44">
        <v>0</v>
      </c>
      <c r="J40" s="43">
        <v>0</v>
      </c>
      <c r="K40" s="44">
        <v>1</v>
      </c>
      <c r="L40" s="43">
        <v>0</v>
      </c>
      <c r="M40" s="44">
        <v>0</v>
      </c>
      <c r="N40" s="43">
        <f t="shared" si="3"/>
        <v>29</v>
      </c>
      <c r="O40" s="44">
        <f t="shared" si="3"/>
        <v>14</v>
      </c>
      <c r="P40" s="45">
        <f>O40+N40</f>
        <v>43</v>
      </c>
    </row>
    <row r="41" spans="2:16" ht="9.75" customHeight="1">
      <c r="B41" s="11"/>
      <c r="C41" s="1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3"/>
    </row>
    <row r="42" ht="9.75" customHeight="1"/>
    <row r="43" ht="11.25" customHeight="1">
      <c r="A43" s="7" t="s">
        <v>14</v>
      </c>
    </row>
    <row r="44" spans="1:16" ht="11.25" customHeight="1">
      <c r="A44" s="7" t="s">
        <v>15</v>
      </c>
      <c r="B44" s="33" t="s">
        <v>2</v>
      </c>
      <c r="C44" s="34"/>
      <c r="D44" s="33" t="s">
        <v>3</v>
      </c>
      <c r="E44" s="34"/>
      <c r="F44" s="33" t="s">
        <v>4</v>
      </c>
      <c r="G44" s="34"/>
      <c r="H44" s="33" t="s">
        <v>5</v>
      </c>
      <c r="I44" s="34"/>
      <c r="J44" s="33" t="s">
        <v>6</v>
      </c>
      <c r="K44" s="34"/>
      <c r="L44" s="33" t="s">
        <v>7</v>
      </c>
      <c r="M44" s="34"/>
      <c r="N44" s="33" t="s">
        <v>8</v>
      </c>
      <c r="O44" s="34"/>
      <c r="P44" s="29" t="s">
        <v>9</v>
      </c>
    </row>
    <row r="45" spans="1:16" ht="11.25" customHeight="1">
      <c r="A45" s="7" t="s">
        <v>16</v>
      </c>
      <c r="B45" s="30" t="s">
        <v>10</v>
      </c>
      <c r="C45" s="31" t="s">
        <v>11</v>
      </c>
      <c r="D45" s="30" t="s">
        <v>10</v>
      </c>
      <c r="E45" s="31" t="s">
        <v>11</v>
      </c>
      <c r="F45" s="30" t="s">
        <v>10</v>
      </c>
      <c r="G45" s="31" t="s">
        <v>11</v>
      </c>
      <c r="H45" s="30" t="s">
        <v>10</v>
      </c>
      <c r="I45" s="31" t="s">
        <v>11</v>
      </c>
      <c r="J45" s="30" t="s">
        <v>10</v>
      </c>
      <c r="K45" s="31" t="s">
        <v>11</v>
      </c>
      <c r="L45" s="30" t="s">
        <v>10</v>
      </c>
      <c r="M45" s="31" t="s">
        <v>11</v>
      </c>
      <c r="N45" s="30" t="s">
        <v>10</v>
      </c>
      <c r="O45" s="31" t="s">
        <v>11</v>
      </c>
      <c r="P45" s="32" t="s">
        <v>8</v>
      </c>
    </row>
    <row r="46" spans="1:16" ht="9.75" customHeight="1">
      <c r="A46" s="7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</row>
    <row r="47" spans="1:16" ht="11.25" customHeight="1">
      <c r="A47" s="7" t="s">
        <v>12</v>
      </c>
      <c r="B47" s="43">
        <v>34</v>
      </c>
      <c r="C47" s="44">
        <v>12</v>
      </c>
      <c r="D47" s="43">
        <v>0</v>
      </c>
      <c r="E47" s="44">
        <v>1</v>
      </c>
      <c r="F47" s="43">
        <v>0</v>
      </c>
      <c r="G47" s="44">
        <v>0</v>
      </c>
      <c r="H47" s="43">
        <v>2</v>
      </c>
      <c r="I47" s="44">
        <v>0</v>
      </c>
      <c r="J47" s="43">
        <v>0</v>
      </c>
      <c r="K47" s="44">
        <v>0</v>
      </c>
      <c r="L47" s="43">
        <v>8</v>
      </c>
      <c r="M47" s="44">
        <v>2</v>
      </c>
      <c r="N47" s="43">
        <f aca="true" t="shared" si="4" ref="N47:O51">L47+J47+H47+F47+D47+B47</f>
        <v>44</v>
      </c>
      <c r="O47" s="44">
        <f t="shared" si="4"/>
        <v>15</v>
      </c>
      <c r="P47" s="45">
        <f>O47+N47</f>
        <v>59</v>
      </c>
    </row>
    <row r="48" spans="1:16" s="2" customFormat="1" ht="11.25" customHeight="1">
      <c r="A48" s="17" t="s">
        <v>46</v>
      </c>
      <c r="B48" s="43">
        <v>27</v>
      </c>
      <c r="C48" s="44">
        <v>10</v>
      </c>
      <c r="D48" s="43">
        <v>0</v>
      </c>
      <c r="E48" s="44">
        <v>0</v>
      </c>
      <c r="F48" s="43">
        <v>0</v>
      </c>
      <c r="G48" s="44">
        <v>0</v>
      </c>
      <c r="H48" s="43">
        <v>2</v>
      </c>
      <c r="I48" s="44">
        <v>0</v>
      </c>
      <c r="J48" s="43">
        <v>1</v>
      </c>
      <c r="K48" s="44">
        <v>0</v>
      </c>
      <c r="L48" s="43">
        <v>8</v>
      </c>
      <c r="M48" s="44">
        <v>3</v>
      </c>
      <c r="N48" s="43">
        <f t="shared" si="4"/>
        <v>38</v>
      </c>
      <c r="O48" s="44">
        <f t="shared" si="4"/>
        <v>13</v>
      </c>
      <c r="P48" s="45">
        <f>O48+N48</f>
        <v>51</v>
      </c>
    </row>
    <row r="49" spans="1:16" s="2" customFormat="1" ht="11.25" customHeight="1">
      <c r="A49" s="17" t="s">
        <v>47</v>
      </c>
      <c r="B49" s="43">
        <v>27</v>
      </c>
      <c r="C49" s="44">
        <v>7</v>
      </c>
      <c r="D49" s="43">
        <v>0</v>
      </c>
      <c r="E49" s="44">
        <v>0</v>
      </c>
      <c r="F49" s="43">
        <v>0</v>
      </c>
      <c r="G49" s="44">
        <v>0</v>
      </c>
      <c r="H49" s="43">
        <v>2</v>
      </c>
      <c r="I49" s="44">
        <v>0</v>
      </c>
      <c r="J49" s="43">
        <v>0</v>
      </c>
      <c r="K49" s="44">
        <v>0</v>
      </c>
      <c r="L49" s="43">
        <v>8</v>
      </c>
      <c r="M49" s="44">
        <v>0</v>
      </c>
      <c r="N49" s="43">
        <f t="shared" si="4"/>
        <v>37</v>
      </c>
      <c r="O49" s="44">
        <f t="shared" si="4"/>
        <v>7</v>
      </c>
      <c r="P49" s="45">
        <f>O49+N49</f>
        <v>44</v>
      </c>
    </row>
    <row r="50" spans="1:16" s="2" customFormat="1" ht="11.25" customHeight="1">
      <c r="A50" s="17" t="s">
        <v>48</v>
      </c>
      <c r="B50" s="43">
        <v>22</v>
      </c>
      <c r="C50" s="47">
        <v>8</v>
      </c>
      <c r="D50" s="43">
        <v>0</v>
      </c>
      <c r="E50" s="47">
        <v>0</v>
      </c>
      <c r="F50" s="43">
        <v>0</v>
      </c>
      <c r="G50" s="47">
        <v>0</v>
      </c>
      <c r="H50" s="43">
        <v>2</v>
      </c>
      <c r="I50" s="47">
        <v>0</v>
      </c>
      <c r="J50" s="43">
        <v>0</v>
      </c>
      <c r="K50" s="47">
        <v>0</v>
      </c>
      <c r="L50" s="43">
        <v>12</v>
      </c>
      <c r="M50" s="47">
        <v>2</v>
      </c>
      <c r="N50" s="43">
        <f t="shared" si="4"/>
        <v>36</v>
      </c>
      <c r="O50" s="47">
        <f t="shared" si="4"/>
        <v>10</v>
      </c>
      <c r="P50" s="45">
        <f>O50+N50</f>
        <v>46</v>
      </c>
    </row>
    <row r="51" spans="1:16" s="2" customFormat="1" ht="11.25" customHeight="1">
      <c r="A51" s="17" t="s">
        <v>51</v>
      </c>
      <c r="B51" s="43">
        <v>13</v>
      </c>
      <c r="C51" s="47">
        <v>8</v>
      </c>
      <c r="D51" s="43">
        <v>0</v>
      </c>
      <c r="E51" s="47">
        <v>0</v>
      </c>
      <c r="F51" s="43">
        <v>0</v>
      </c>
      <c r="G51" s="47">
        <v>0</v>
      </c>
      <c r="H51" s="43">
        <v>2</v>
      </c>
      <c r="I51" s="47">
        <v>0</v>
      </c>
      <c r="J51" s="43">
        <v>0</v>
      </c>
      <c r="K51" s="47">
        <v>0</v>
      </c>
      <c r="L51" s="43">
        <v>10</v>
      </c>
      <c r="M51" s="47">
        <v>5</v>
      </c>
      <c r="N51" s="43">
        <f t="shared" si="4"/>
        <v>25</v>
      </c>
      <c r="O51" s="47">
        <f t="shared" si="4"/>
        <v>13</v>
      </c>
      <c r="P51" s="45">
        <f>O51+N51</f>
        <v>38</v>
      </c>
    </row>
    <row r="52" spans="2:16" ht="9.75" customHeight="1">
      <c r="B52" s="11"/>
      <c r="C52" s="19"/>
      <c r="D52" s="11"/>
      <c r="E52" s="19"/>
      <c r="F52" s="11"/>
      <c r="G52" s="19"/>
      <c r="H52" s="11"/>
      <c r="I52" s="19"/>
      <c r="J52" s="11"/>
      <c r="K52" s="19"/>
      <c r="L52" s="11"/>
      <c r="M52" s="19"/>
      <c r="N52" s="11"/>
      <c r="O52" s="19"/>
      <c r="P52" s="13"/>
    </row>
  </sheetData>
  <printOptions horizontalCentered="1"/>
  <pageMargins left="0.25" right="0.25" top="0.75" bottom="0.5" header="0.5" footer="0.25"/>
  <pageSetup fitToHeight="1" fitToWidth="1" horizontalDpi="300" verticalDpi="300" orientation="landscape" scale="94" r:id="rId1"/>
  <headerFooter alignWithMargins="0">
    <oddFooter>&amp;L&amp;8Annual Reports using "old' schedule
  Academic year includes Fall, Spring, Summer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30">
      <selection activeCell="E10" sqref="E10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42</v>
      </c>
      <c r="B1" s="2"/>
      <c r="C1" s="2"/>
      <c r="D1" s="2"/>
      <c r="E1" s="2"/>
      <c r="F1"/>
      <c r="G1"/>
      <c r="H1"/>
    </row>
    <row r="2" spans="1:8" ht="12.75" customHeight="1">
      <c r="A2" s="1"/>
      <c r="B2" s="2"/>
      <c r="C2" s="2"/>
      <c r="D2" s="2"/>
      <c r="E2" s="2"/>
      <c r="F2"/>
      <c r="G2"/>
      <c r="H2"/>
    </row>
    <row r="3" spans="1:8" ht="12.75" customHeight="1">
      <c r="A3" s="25" t="s">
        <v>22</v>
      </c>
      <c r="B3" s="2"/>
      <c r="C3" s="2"/>
      <c r="D3" s="2"/>
      <c r="E3" s="2"/>
      <c r="F3"/>
      <c r="G3"/>
      <c r="H3"/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7" t="s">
        <v>12</v>
      </c>
      <c r="B6" s="16">
        <v>35</v>
      </c>
      <c r="C6" s="16">
        <v>37</v>
      </c>
      <c r="D6" s="16">
        <v>14</v>
      </c>
      <c r="E6"/>
      <c r="F6"/>
      <c r="G6"/>
    </row>
    <row r="7" spans="1:7" s="2" customFormat="1" ht="12.75" customHeight="1">
      <c r="A7" s="17" t="s">
        <v>46</v>
      </c>
      <c r="B7" s="16">
        <v>36</v>
      </c>
      <c r="C7" s="16">
        <v>36</v>
      </c>
      <c r="D7" s="16">
        <v>21</v>
      </c>
      <c r="E7" s="24"/>
      <c r="F7" s="24"/>
      <c r="G7" s="24"/>
    </row>
    <row r="8" spans="1:7" s="2" customFormat="1" ht="12.75" customHeight="1">
      <c r="A8" s="17" t="s">
        <v>47</v>
      </c>
      <c r="B8" s="16">
        <v>41</v>
      </c>
      <c r="C8" s="16">
        <v>37</v>
      </c>
      <c r="D8" s="16">
        <v>21</v>
      </c>
      <c r="E8" s="24"/>
      <c r="F8" s="24"/>
      <c r="G8" s="24"/>
    </row>
    <row r="9" spans="1:7" s="2" customFormat="1" ht="12.75" customHeight="1">
      <c r="A9" s="17" t="s">
        <v>48</v>
      </c>
      <c r="B9" s="16">
        <f>PH!P39</f>
        <v>54</v>
      </c>
      <c r="C9" s="16">
        <v>50</v>
      </c>
      <c r="D9" s="16">
        <v>15</v>
      </c>
      <c r="E9" s="24"/>
      <c r="F9" s="24"/>
      <c r="G9" s="24"/>
    </row>
    <row r="10" spans="1:7" s="2" customFormat="1" ht="12.75" customHeight="1">
      <c r="A10" s="17" t="s">
        <v>51</v>
      </c>
      <c r="B10" s="16">
        <f>PH!P40</f>
        <v>43</v>
      </c>
      <c r="C10" s="16">
        <v>42</v>
      </c>
      <c r="D10" s="16">
        <v>18</v>
      </c>
      <c r="E10" s="24"/>
      <c r="F10" s="24"/>
      <c r="G10" s="24"/>
    </row>
    <row r="11" spans="1:7" ht="12.75" customHeight="1">
      <c r="A11" s="7"/>
      <c r="B11" s="9"/>
      <c r="C11" s="9"/>
      <c r="D11" s="9"/>
      <c r="E11"/>
      <c r="F11"/>
      <c r="G11"/>
    </row>
    <row r="12" spans="1:7" ht="12.75" customHeight="1">
      <c r="A12" s="1"/>
      <c r="B12" s="2"/>
      <c r="C12" s="2"/>
      <c r="D12" s="2"/>
      <c r="E12"/>
      <c r="F12"/>
      <c r="G12"/>
    </row>
    <row r="13" spans="1:7" ht="12.75" customHeight="1">
      <c r="A13" s="7" t="s">
        <v>14</v>
      </c>
      <c r="E13"/>
      <c r="F13"/>
      <c r="G13"/>
    </row>
    <row r="14" spans="1:7" s="26" customFormat="1" ht="12.75" customHeight="1">
      <c r="A14" s="7" t="s">
        <v>15</v>
      </c>
      <c r="B14" s="38" t="s">
        <v>17</v>
      </c>
      <c r="C14" s="38" t="s">
        <v>18</v>
      </c>
      <c r="D14" s="38" t="s">
        <v>19</v>
      </c>
      <c r="E14" s="27"/>
      <c r="F14" s="27"/>
      <c r="G14" s="27"/>
    </row>
    <row r="15" spans="2:7" ht="12.75" customHeight="1">
      <c r="B15" s="10"/>
      <c r="C15" s="10"/>
      <c r="D15" s="10"/>
      <c r="E15"/>
      <c r="F15"/>
      <c r="G15"/>
    </row>
    <row r="16" spans="1:7" ht="12.75" customHeight="1">
      <c r="A16" s="7" t="s">
        <v>12</v>
      </c>
      <c r="B16" s="16">
        <v>59</v>
      </c>
      <c r="C16" s="16">
        <v>51</v>
      </c>
      <c r="D16" s="16">
        <v>38</v>
      </c>
      <c r="E16"/>
      <c r="F16"/>
      <c r="G16"/>
    </row>
    <row r="17" spans="1:7" s="2" customFormat="1" ht="12.75" customHeight="1">
      <c r="A17" s="17" t="s">
        <v>46</v>
      </c>
      <c r="B17" s="16">
        <v>51</v>
      </c>
      <c r="C17" s="16">
        <v>48</v>
      </c>
      <c r="D17" s="16">
        <v>38</v>
      </c>
      <c r="E17" s="24"/>
      <c r="F17" s="24"/>
      <c r="G17" s="24"/>
    </row>
    <row r="18" spans="1:7" s="2" customFormat="1" ht="12.75" customHeight="1">
      <c r="A18" s="17" t="s">
        <v>47</v>
      </c>
      <c r="B18" s="16">
        <v>44</v>
      </c>
      <c r="C18" s="16">
        <v>48</v>
      </c>
      <c r="D18" s="16">
        <v>31</v>
      </c>
      <c r="E18" s="24"/>
      <c r="F18" s="24"/>
      <c r="G18" s="24"/>
    </row>
    <row r="19" spans="1:7" s="2" customFormat="1" ht="12.75" customHeight="1">
      <c r="A19" s="17" t="s">
        <v>48</v>
      </c>
      <c r="B19" s="16">
        <f>PH!P50</f>
        <v>46</v>
      </c>
      <c r="C19" s="16">
        <v>37</v>
      </c>
      <c r="D19" s="16">
        <v>28</v>
      </c>
      <c r="E19" s="24"/>
      <c r="F19" s="24"/>
      <c r="G19" s="24"/>
    </row>
    <row r="20" spans="1:7" s="2" customFormat="1" ht="12.75" customHeight="1">
      <c r="A20" s="17" t="s">
        <v>51</v>
      </c>
      <c r="B20" s="16">
        <f>PH!P51</f>
        <v>38</v>
      </c>
      <c r="C20" s="16">
        <v>31</v>
      </c>
      <c r="D20" s="16">
        <v>22</v>
      </c>
      <c r="E20" s="24"/>
      <c r="F20" s="24"/>
      <c r="G20" s="24"/>
    </row>
    <row r="21" spans="1:7" ht="12.75" customHeight="1">
      <c r="A21" s="7"/>
      <c r="B21" s="9"/>
      <c r="C21" s="9"/>
      <c r="D21" s="9"/>
      <c r="E21"/>
      <c r="F21"/>
      <c r="G21"/>
    </row>
    <row r="22" ht="12.75" customHeight="1">
      <c r="A22" s="27"/>
    </row>
    <row r="23" spans="1:8" s="37" customFormat="1" ht="12.75" customHeight="1">
      <c r="A23" s="25" t="s">
        <v>21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14</v>
      </c>
      <c r="G23" s="40" t="s">
        <v>8</v>
      </c>
      <c r="H23" s="40" t="s">
        <v>9</v>
      </c>
    </row>
    <row r="24" spans="1:8" s="37" customFormat="1" ht="12.75" customHeight="1">
      <c r="A24" s="25"/>
      <c r="B24" s="41" t="s">
        <v>23</v>
      </c>
      <c r="C24" s="41" t="s">
        <v>24</v>
      </c>
      <c r="D24" s="41" t="s">
        <v>22</v>
      </c>
      <c r="E24" s="41" t="s">
        <v>25</v>
      </c>
      <c r="F24" s="41" t="s">
        <v>26</v>
      </c>
      <c r="G24" s="42" t="s">
        <v>14</v>
      </c>
      <c r="H24" s="42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12</v>
      </c>
      <c r="B26" s="49">
        <v>2626</v>
      </c>
      <c r="C26" s="49">
        <v>279</v>
      </c>
      <c r="D26" s="49">
        <f>C26+B26</f>
        <v>2905</v>
      </c>
      <c r="E26" s="49">
        <v>480</v>
      </c>
      <c r="F26" s="49">
        <v>601</v>
      </c>
      <c r="G26" s="49">
        <f>F26+E26</f>
        <v>1081</v>
      </c>
      <c r="H26" s="50">
        <f>G26+D26</f>
        <v>3986</v>
      </c>
    </row>
    <row r="27" spans="1:8" ht="12.75" customHeight="1">
      <c r="A27" s="7" t="s">
        <v>46</v>
      </c>
      <c r="B27" s="49">
        <v>3084.3</v>
      </c>
      <c r="C27" s="49">
        <v>312</v>
      </c>
      <c r="D27" s="49">
        <f>C27+B27</f>
        <v>3396.3</v>
      </c>
      <c r="E27" s="49">
        <v>444</v>
      </c>
      <c r="F27" s="49">
        <v>626</v>
      </c>
      <c r="G27" s="49">
        <f>F27+E27</f>
        <v>1070</v>
      </c>
      <c r="H27" s="50">
        <f>G27+D27</f>
        <v>4466.3</v>
      </c>
    </row>
    <row r="28" spans="1:8" ht="12.75" customHeight="1">
      <c r="A28" s="7" t="s">
        <v>47</v>
      </c>
      <c r="B28" s="49">
        <v>2922</v>
      </c>
      <c r="C28" s="49">
        <v>176</v>
      </c>
      <c r="D28" s="49">
        <f>C28+B28</f>
        <v>3098</v>
      </c>
      <c r="E28" s="49">
        <v>414</v>
      </c>
      <c r="F28" s="49">
        <v>600</v>
      </c>
      <c r="G28" s="49">
        <f>F28+E28</f>
        <v>1014</v>
      </c>
      <c r="H28" s="50">
        <f>G28+D28</f>
        <v>4112</v>
      </c>
    </row>
    <row r="29" spans="1:8" ht="12.75" customHeight="1">
      <c r="A29" s="7" t="s">
        <v>48</v>
      </c>
      <c r="B29" s="49">
        <v>2848</v>
      </c>
      <c r="C29" s="49">
        <v>204</v>
      </c>
      <c r="D29" s="49">
        <f>C29+B29</f>
        <v>3052</v>
      </c>
      <c r="E29" s="49">
        <v>477</v>
      </c>
      <c r="F29" s="49">
        <v>396</v>
      </c>
      <c r="G29" s="49">
        <f>F29+E29</f>
        <v>873</v>
      </c>
      <c r="H29" s="50">
        <f>G29+D29</f>
        <v>3925</v>
      </c>
    </row>
    <row r="30" spans="1:8" ht="12.75" customHeight="1">
      <c r="A30" s="7" t="s">
        <v>51</v>
      </c>
      <c r="B30" s="49">
        <v>2932</v>
      </c>
      <c r="C30" s="49">
        <v>272</v>
      </c>
      <c r="D30" s="49">
        <f>C30+B30</f>
        <v>3204</v>
      </c>
      <c r="E30" s="49">
        <v>411</v>
      </c>
      <c r="F30" s="49">
        <v>309</v>
      </c>
      <c r="G30" s="49">
        <f>F30+E30</f>
        <v>720</v>
      </c>
      <c r="H30" s="50">
        <f>G30+D30</f>
        <v>3924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7" customFormat="1" ht="12.75" customHeight="1">
      <c r="A33" s="25" t="s">
        <v>27</v>
      </c>
      <c r="B33" s="39" t="s">
        <v>22</v>
      </c>
      <c r="C33" s="39" t="s">
        <v>22</v>
      </c>
      <c r="D33" s="39" t="s">
        <v>8</v>
      </c>
      <c r="E33" s="39" t="s">
        <v>14</v>
      </c>
      <c r="F33" s="39" t="s">
        <v>28</v>
      </c>
      <c r="G33" s="39" t="s">
        <v>29</v>
      </c>
      <c r="H33" s="40" t="s">
        <v>9</v>
      </c>
    </row>
    <row r="34" spans="2:8" s="37" customFormat="1" ht="12.75" customHeight="1">
      <c r="B34" s="41" t="s">
        <v>30</v>
      </c>
      <c r="C34" s="41" t="s">
        <v>31</v>
      </c>
      <c r="D34" s="41" t="s">
        <v>22</v>
      </c>
      <c r="E34" s="41" t="s">
        <v>25</v>
      </c>
      <c r="F34" s="41" t="s">
        <v>26</v>
      </c>
      <c r="G34" s="41" t="s">
        <v>14</v>
      </c>
      <c r="H34" s="4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12</v>
      </c>
      <c r="B36" s="22">
        <v>2888.6</v>
      </c>
      <c r="C36" s="22">
        <v>412.92</v>
      </c>
      <c r="D36" s="22">
        <f>C36+B36</f>
        <v>3301.52</v>
      </c>
      <c r="E36" s="22">
        <v>2572.8</v>
      </c>
      <c r="F36" s="22">
        <v>10577.6</v>
      </c>
      <c r="G36" s="22">
        <f>F36+E36</f>
        <v>13150.400000000001</v>
      </c>
      <c r="H36" s="23">
        <f>G36+D36</f>
        <v>16451.920000000002</v>
      </c>
    </row>
    <row r="37" spans="1:8" ht="12.75" customHeight="1">
      <c r="A37" s="7" t="s">
        <v>46</v>
      </c>
      <c r="B37" s="22">
        <v>3392.73</v>
      </c>
      <c r="C37" s="22">
        <v>461.76</v>
      </c>
      <c r="D37" s="22">
        <f>C37+B37</f>
        <v>3854.49</v>
      </c>
      <c r="E37" s="22">
        <v>2379.84</v>
      </c>
      <c r="F37" s="22">
        <v>11017.6</v>
      </c>
      <c r="G37" s="22">
        <f>F37+E37</f>
        <v>13397.44</v>
      </c>
      <c r="H37" s="23">
        <f>G37+D37</f>
        <v>17251.93</v>
      </c>
    </row>
    <row r="38" spans="1:8" ht="12.75" customHeight="1">
      <c r="A38" s="7" t="s">
        <v>47</v>
      </c>
      <c r="B38" s="22">
        <v>3214.2</v>
      </c>
      <c r="C38" s="22">
        <v>260.48</v>
      </c>
      <c r="D38" s="22">
        <f>C38+B38</f>
        <v>3474.68</v>
      </c>
      <c r="E38" s="22">
        <v>2219.04</v>
      </c>
      <c r="F38" s="22">
        <v>10560</v>
      </c>
      <c r="G38" s="22">
        <f>F38+E38</f>
        <v>12779.04</v>
      </c>
      <c r="H38" s="23">
        <f>G38+D38</f>
        <v>16253.720000000001</v>
      </c>
    </row>
    <row r="39" spans="1:8" ht="12.75" customHeight="1">
      <c r="A39" s="7" t="s">
        <v>48</v>
      </c>
      <c r="B39" s="22">
        <v>3132.8</v>
      </c>
      <c r="C39" s="22">
        <v>301.92</v>
      </c>
      <c r="D39" s="22">
        <f>C39+B39</f>
        <v>3434.7200000000003</v>
      </c>
      <c r="E39" s="22">
        <v>2556.72</v>
      </c>
      <c r="F39" s="22">
        <v>6969.6</v>
      </c>
      <c r="G39" s="22">
        <f>F39+E39</f>
        <v>9526.32</v>
      </c>
      <c r="H39" s="23">
        <f>G39+D39</f>
        <v>12961.04</v>
      </c>
    </row>
    <row r="40" spans="1:8" ht="12.75" customHeight="1">
      <c r="A40" s="7" t="s">
        <v>51</v>
      </c>
      <c r="B40" s="22">
        <v>3225.2</v>
      </c>
      <c r="C40" s="22">
        <v>402.56</v>
      </c>
      <c r="D40" s="22">
        <f>C40+B40</f>
        <v>3627.7599999999998</v>
      </c>
      <c r="E40" s="22">
        <v>2202.96</v>
      </c>
      <c r="F40" s="22">
        <v>5438.4</v>
      </c>
      <c r="G40" s="22">
        <f>F40+E40</f>
        <v>7641.36</v>
      </c>
      <c r="H40" s="23">
        <f>G40+D40</f>
        <v>11269.119999999999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50" spans="1:9" s="2" customFormat="1" ht="12.75" customHeight="1">
      <c r="A50" s="26"/>
      <c r="B50" s="3"/>
      <c r="C50" s="3"/>
      <c r="D50" s="3"/>
      <c r="E50" s="3"/>
      <c r="F50" s="3"/>
      <c r="G50" s="3"/>
      <c r="H50" s="3"/>
      <c r="I50" s="3"/>
    </row>
    <row r="54" ht="12.75" customHeight="1"/>
    <row r="71" spans="1:9" s="2" customFormat="1" ht="12.75" customHeight="1">
      <c r="A71" s="26"/>
      <c r="B71" s="3"/>
      <c r="C71" s="3"/>
      <c r="D71" s="3"/>
      <c r="E71" s="3"/>
      <c r="F71" s="3"/>
      <c r="G71" s="3"/>
      <c r="H71" s="3"/>
      <c r="I71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P11" sqref="P11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" t="s">
        <v>43</v>
      </c>
    </row>
    <row r="3" ht="12.75" customHeight="1">
      <c r="A3" s="7" t="s">
        <v>22</v>
      </c>
    </row>
    <row r="4" spans="1:16" ht="12.75" customHeight="1">
      <c r="A4" s="7" t="s">
        <v>15</v>
      </c>
      <c r="B4" s="33" t="s">
        <v>2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33" t="s">
        <v>6</v>
      </c>
      <c r="K4" s="34"/>
      <c r="L4" s="33" t="s">
        <v>7</v>
      </c>
      <c r="M4" s="34"/>
      <c r="N4" s="33" t="s">
        <v>8</v>
      </c>
      <c r="O4" s="34"/>
      <c r="P4" s="29" t="s">
        <v>9</v>
      </c>
    </row>
    <row r="5" spans="1:16" ht="12.75" customHeight="1">
      <c r="A5" s="7" t="s">
        <v>16</v>
      </c>
      <c r="B5" s="30" t="s">
        <v>10</v>
      </c>
      <c r="C5" s="31" t="s">
        <v>11</v>
      </c>
      <c r="D5" s="30" t="s">
        <v>10</v>
      </c>
      <c r="E5" s="31" t="s">
        <v>11</v>
      </c>
      <c r="F5" s="30" t="s">
        <v>10</v>
      </c>
      <c r="G5" s="31" t="s">
        <v>11</v>
      </c>
      <c r="H5" s="30" t="s">
        <v>10</v>
      </c>
      <c r="I5" s="31" t="s">
        <v>11</v>
      </c>
      <c r="J5" s="30" t="s">
        <v>10</v>
      </c>
      <c r="K5" s="31" t="s">
        <v>11</v>
      </c>
      <c r="L5" s="30" t="s">
        <v>10</v>
      </c>
      <c r="M5" s="31" t="s">
        <v>11</v>
      </c>
      <c r="N5" s="30" t="s">
        <v>10</v>
      </c>
      <c r="O5" s="31" t="s">
        <v>11</v>
      </c>
      <c r="P5" s="32" t="s">
        <v>8</v>
      </c>
    </row>
    <row r="6" spans="1:16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6"/>
    </row>
    <row r="7" spans="1:16" ht="12.75" customHeight="1">
      <c r="A7" s="7" t="s">
        <v>12</v>
      </c>
      <c r="B7" s="43">
        <v>53</v>
      </c>
      <c r="C7" s="44">
        <v>36</v>
      </c>
      <c r="D7" s="43">
        <v>8</v>
      </c>
      <c r="E7" s="44">
        <v>15</v>
      </c>
      <c r="F7" s="43">
        <v>2</v>
      </c>
      <c r="G7" s="44">
        <v>1</v>
      </c>
      <c r="H7" s="43">
        <v>2</v>
      </c>
      <c r="I7" s="44">
        <v>5</v>
      </c>
      <c r="J7" s="43">
        <v>3</v>
      </c>
      <c r="K7" s="44">
        <v>1</v>
      </c>
      <c r="L7" s="43">
        <v>4</v>
      </c>
      <c r="M7" s="44">
        <v>2</v>
      </c>
      <c r="N7" s="43">
        <f aca="true" t="shared" si="0" ref="N7:O11">L7+J7+H7+F7+D7+B7</f>
        <v>72</v>
      </c>
      <c r="O7" s="44">
        <f t="shared" si="0"/>
        <v>60</v>
      </c>
      <c r="P7" s="45">
        <f>O7+N7</f>
        <v>132</v>
      </c>
    </row>
    <row r="8" spans="1:16" s="2" customFormat="1" ht="12.75" customHeight="1">
      <c r="A8" s="17" t="s">
        <v>46</v>
      </c>
      <c r="B8" s="43">
        <v>50</v>
      </c>
      <c r="C8" s="44">
        <v>27</v>
      </c>
      <c r="D8" s="43">
        <v>6</v>
      </c>
      <c r="E8" s="44">
        <v>13</v>
      </c>
      <c r="F8" s="43">
        <v>3</v>
      </c>
      <c r="G8" s="44">
        <v>1</v>
      </c>
      <c r="H8" s="43">
        <v>1</v>
      </c>
      <c r="I8" s="44">
        <v>5</v>
      </c>
      <c r="J8" s="43">
        <v>1</v>
      </c>
      <c r="K8" s="44">
        <v>1</v>
      </c>
      <c r="L8" s="43">
        <v>4</v>
      </c>
      <c r="M8" s="44">
        <v>1</v>
      </c>
      <c r="N8" s="43">
        <f t="shared" si="0"/>
        <v>65</v>
      </c>
      <c r="O8" s="44">
        <f t="shared" si="0"/>
        <v>48</v>
      </c>
      <c r="P8" s="45">
        <f>O8+N8</f>
        <v>113</v>
      </c>
    </row>
    <row r="9" spans="1:16" s="2" customFormat="1" ht="12.75" customHeight="1">
      <c r="A9" s="17" t="s">
        <v>47</v>
      </c>
      <c r="B9" s="43">
        <v>41</v>
      </c>
      <c r="C9" s="44">
        <v>21</v>
      </c>
      <c r="D9" s="43">
        <v>4</v>
      </c>
      <c r="E9" s="44">
        <v>7</v>
      </c>
      <c r="F9" s="43">
        <v>1</v>
      </c>
      <c r="G9" s="44">
        <v>1</v>
      </c>
      <c r="H9" s="43">
        <v>1</v>
      </c>
      <c r="I9" s="44">
        <v>0</v>
      </c>
      <c r="J9" s="43">
        <v>0</v>
      </c>
      <c r="K9" s="44">
        <v>0</v>
      </c>
      <c r="L9" s="43">
        <v>7</v>
      </c>
      <c r="M9" s="44">
        <v>2</v>
      </c>
      <c r="N9" s="43">
        <f t="shared" si="0"/>
        <v>54</v>
      </c>
      <c r="O9" s="44">
        <f t="shared" si="0"/>
        <v>31</v>
      </c>
      <c r="P9" s="45">
        <f>O9+N9</f>
        <v>85</v>
      </c>
    </row>
    <row r="10" spans="1:16" s="2" customFormat="1" ht="12.75" customHeight="1">
      <c r="A10" s="17" t="s">
        <v>48</v>
      </c>
      <c r="B10" s="43">
        <v>26</v>
      </c>
      <c r="C10" s="47">
        <v>20</v>
      </c>
      <c r="D10" s="43">
        <v>3</v>
      </c>
      <c r="E10" s="47">
        <v>4</v>
      </c>
      <c r="F10" s="43">
        <v>1</v>
      </c>
      <c r="G10" s="47">
        <v>0</v>
      </c>
      <c r="H10" s="43">
        <v>0</v>
      </c>
      <c r="I10" s="47">
        <v>0</v>
      </c>
      <c r="J10" s="43">
        <v>0</v>
      </c>
      <c r="K10" s="47">
        <v>0</v>
      </c>
      <c r="L10" s="43">
        <v>2</v>
      </c>
      <c r="M10" s="47">
        <v>1</v>
      </c>
      <c r="N10" s="43">
        <f t="shared" si="0"/>
        <v>32</v>
      </c>
      <c r="O10" s="47">
        <f t="shared" si="0"/>
        <v>25</v>
      </c>
      <c r="P10" s="45">
        <f>O10+N10</f>
        <v>57</v>
      </c>
    </row>
    <row r="11" spans="1:16" s="2" customFormat="1" ht="12.75" customHeight="1">
      <c r="A11" s="17" t="s">
        <v>51</v>
      </c>
      <c r="B11" s="43">
        <v>24</v>
      </c>
      <c r="C11" s="47">
        <v>18</v>
      </c>
      <c r="D11" s="43">
        <v>4</v>
      </c>
      <c r="E11" s="47">
        <v>7</v>
      </c>
      <c r="F11" s="43">
        <v>0</v>
      </c>
      <c r="G11" s="47">
        <v>0</v>
      </c>
      <c r="H11" s="43">
        <v>0</v>
      </c>
      <c r="I11" s="47">
        <v>1</v>
      </c>
      <c r="J11" s="43">
        <v>1</v>
      </c>
      <c r="K11" s="47">
        <v>0</v>
      </c>
      <c r="L11" s="43">
        <v>0</v>
      </c>
      <c r="M11" s="47">
        <v>0</v>
      </c>
      <c r="N11" s="43">
        <f t="shared" si="0"/>
        <v>29</v>
      </c>
      <c r="O11" s="47">
        <f t="shared" si="0"/>
        <v>26</v>
      </c>
      <c r="P11" s="45">
        <f>O11+N11</f>
        <v>55</v>
      </c>
    </row>
    <row r="12" spans="2:16" ht="12.75" customHeight="1">
      <c r="B12" s="11"/>
      <c r="C12" s="19"/>
      <c r="D12" s="11"/>
      <c r="E12" s="19"/>
      <c r="F12" s="11"/>
      <c r="G12" s="19"/>
      <c r="H12" s="11"/>
      <c r="I12" s="19"/>
      <c r="J12" s="11"/>
      <c r="K12" s="19"/>
      <c r="L12" s="11"/>
      <c r="M12" s="19"/>
      <c r="N12" s="11"/>
      <c r="O12" s="19"/>
      <c r="P12" s="13"/>
    </row>
    <row r="51" spans="1:16" s="2" customFormat="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21" sqref="A21"/>
    </sheetView>
  </sheetViews>
  <sheetFormatPr defaultColWidth="9.140625" defaultRowHeight="12.75" customHeight="1"/>
  <cols>
    <col min="1" max="1" width="25.7109375" style="3" customWidth="1"/>
    <col min="2" max="4" width="13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62" t="s">
        <v>43</v>
      </c>
      <c r="B1" s="2"/>
      <c r="C1" s="2"/>
      <c r="D1" s="2"/>
      <c r="E1" s="2"/>
      <c r="F1"/>
      <c r="G1"/>
      <c r="H1"/>
    </row>
    <row r="2" spans="6:8" ht="12.75" customHeight="1">
      <c r="F2"/>
      <c r="G2"/>
      <c r="H2"/>
    </row>
    <row r="3" spans="1:8" ht="12.75" customHeight="1">
      <c r="A3" s="7" t="s">
        <v>22</v>
      </c>
      <c r="F3"/>
      <c r="G3"/>
      <c r="H3"/>
    </row>
    <row r="4" spans="1:7" s="26" customFormat="1" ht="12.75" customHeight="1">
      <c r="A4" s="7" t="s">
        <v>15</v>
      </c>
      <c r="B4" s="38" t="s">
        <v>17</v>
      </c>
      <c r="C4" s="38" t="s">
        <v>18</v>
      </c>
      <c r="D4" s="38" t="s">
        <v>19</v>
      </c>
      <c r="E4" s="27"/>
      <c r="F4" s="27"/>
      <c r="G4" s="27"/>
    </row>
    <row r="5" spans="2:7" ht="12.75" customHeight="1">
      <c r="B5" s="10"/>
      <c r="C5" s="10"/>
      <c r="D5" s="10"/>
      <c r="E5"/>
      <c r="F5"/>
      <c r="G5"/>
    </row>
    <row r="6" spans="1:7" ht="12.75" customHeight="1">
      <c r="A6" s="25" t="s">
        <v>12</v>
      </c>
      <c r="B6" s="16">
        <v>132</v>
      </c>
      <c r="C6" s="16">
        <v>146</v>
      </c>
      <c r="D6" s="16">
        <v>49</v>
      </c>
      <c r="E6"/>
      <c r="F6"/>
      <c r="G6"/>
    </row>
    <row r="7" spans="1:7" s="2" customFormat="1" ht="12.75" customHeight="1">
      <c r="A7" s="55" t="s">
        <v>46</v>
      </c>
      <c r="B7" s="16">
        <v>113</v>
      </c>
      <c r="C7" s="16">
        <v>79</v>
      </c>
      <c r="D7" s="16">
        <v>41</v>
      </c>
      <c r="E7" s="24"/>
      <c r="F7" s="24"/>
      <c r="G7" s="24"/>
    </row>
    <row r="8" spans="1:7" s="2" customFormat="1" ht="12.75" customHeight="1">
      <c r="A8" s="55" t="s">
        <v>47</v>
      </c>
      <c r="B8" s="16">
        <v>85</v>
      </c>
      <c r="C8" s="16">
        <v>64</v>
      </c>
      <c r="D8" s="16">
        <v>31</v>
      </c>
      <c r="E8" s="24"/>
      <c r="F8" s="24"/>
      <c r="G8" s="24"/>
    </row>
    <row r="9" spans="1:7" s="2" customFormat="1" ht="12.75" customHeight="1">
      <c r="A9" s="55" t="s">
        <v>48</v>
      </c>
      <c r="B9" s="16">
        <f>'PEN&amp;UND'!P10</f>
        <v>57</v>
      </c>
      <c r="C9" s="16">
        <v>46</v>
      </c>
      <c r="D9" s="16">
        <v>20</v>
      </c>
      <c r="E9" s="24"/>
      <c r="F9" s="24"/>
      <c r="G9" s="24"/>
    </row>
    <row r="10" spans="1:7" s="2" customFormat="1" ht="12.75" customHeight="1">
      <c r="A10" s="55" t="s">
        <v>51</v>
      </c>
      <c r="B10" s="16">
        <f>'PEN&amp;UND'!P11</f>
        <v>55</v>
      </c>
      <c r="C10" s="16">
        <v>43</v>
      </c>
      <c r="D10" s="16">
        <v>17</v>
      </c>
      <c r="E10" s="24"/>
      <c r="F10" s="24"/>
      <c r="G10" s="24"/>
    </row>
    <row r="11" spans="1:4" ht="12.75" customHeight="1">
      <c r="A11"/>
      <c r="B11" s="13"/>
      <c r="C11" s="13"/>
      <c r="D11" s="13"/>
    </row>
    <row r="12" spans="6:8" ht="12.75" customHeight="1">
      <c r="F12"/>
      <c r="G12"/>
      <c r="H12"/>
    </row>
    <row r="13" ht="12.75" customHeight="1"/>
    <row r="30" spans="1:9" s="2" customFormat="1" ht="12.75" customHeight="1">
      <c r="A30" s="3"/>
      <c r="B30" s="3"/>
      <c r="C30" s="3"/>
      <c r="D30" s="3"/>
      <c r="E30" s="3"/>
      <c r="F30" s="3"/>
      <c r="G30" s="3"/>
      <c r="H30" s="3"/>
      <c r="I30" s="3"/>
    </row>
  </sheetData>
  <printOptions/>
  <pageMargins left="1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2">
      <selection activeCell="B43" sqref="B43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44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8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5" t="s">
        <v>22</v>
      </c>
      <c r="B5" s="2"/>
      <c r="C5" s="2"/>
      <c r="D5" s="2"/>
      <c r="E5" s="2"/>
      <c r="F5" s="2"/>
      <c r="G5" s="2"/>
      <c r="H5" s="2"/>
    </row>
    <row r="6" spans="1:7" s="26" customFormat="1" ht="12.75" customHeight="1">
      <c r="A6" s="7" t="s">
        <v>15</v>
      </c>
      <c r="B6" s="38" t="s">
        <v>17</v>
      </c>
      <c r="C6" s="38" t="s">
        <v>18</v>
      </c>
      <c r="D6" s="38" t="s">
        <v>19</v>
      </c>
      <c r="E6" s="27"/>
      <c r="F6" s="27"/>
      <c r="G6" s="27"/>
    </row>
    <row r="7" spans="1:7" ht="12.75" customHeight="1">
      <c r="A7" s="7" t="s">
        <v>12</v>
      </c>
      <c r="B7" s="16">
        <f>'PEN&amp;UND2'!B6+PH2!B6+OPT2!B6+MA2!B6+EEM2!B6+'CS2'!B6+'CH2'!B6+BYS2!B6</f>
        <v>824</v>
      </c>
      <c r="C7" s="16">
        <f>'PEN&amp;UND2'!C6+PH2!C6+OPT2!C6+MA2!C6+EEM2!C6+'CS2'!C6+'CH2'!C6+BYS2!C6</f>
        <v>806</v>
      </c>
      <c r="D7" s="16">
        <f>'PEN&amp;UND2'!D6+PH2!D6+OPT2!D6+MA2!D6+EEM2!D6+'CS2'!D6+'CH2'!D6+BYS2!D6</f>
        <v>400</v>
      </c>
      <c r="E7"/>
      <c r="F7"/>
      <c r="G7"/>
    </row>
    <row r="8" spans="1:7" ht="12.75" customHeight="1">
      <c r="A8" s="7" t="s">
        <v>46</v>
      </c>
      <c r="B8" s="16">
        <f>'PEN&amp;UND2'!B7+PH2!B7+OPT2!B7+MA2!B7+EEM2!B7+'CS2'!B7+'CH2'!B7+BYS2!B7</f>
        <v>804</v>
      </c>
      <c r="C8" s="16">
        <f>'PEN&amp;UND2'!C7+PH2!C7+OPT2!C7+MA2!C7+EEM2!C7+'CS2'!C7+'CH2'!C7+BYS2!C7</f>
        <v>698</v>
      </c>
      <c r="D8" s="16">
        <f>'PEN&amp;UND2'!D7+PH2!D7+OPT2!D7+MA2!D7+EEM2!D7+'CS2'!D7+'CH2'!D7+BYS2!D7</f>
        <v>380</v>
      </c>
      <c r="E8"/>
      <c r="F8"/>
      <c r="G8"/>
    </row>
    <row r="9" spans="1:7" s="2" customFormat="1" ht="12.75" customHeight="1">
      <c r="A9" s="17" t="s">
        <v>47</v>
      </c>
      <c r="B9" s="16">
        <f>'PEN&amp;UND2'!B8+PH2!B8+OPT2!B8+MA2!B8+EEM2!B8+'CS2'!B8+'CH2'!B8+BYS2!B8</f>
        <v>817</v>
      </c>
      <c r="C9" s="16">
        <f>'PEN&amp;UND2'!C8+PH2!C8+OPT2!C8+MA2!C8+EEM2!C8+'CS2'!C8+'CH2'!C8+BYS2!C8</f>
        <v>734</v>
      </c>
      <c r="D9" s="16">
        <f>'PEN&amp;UND2'!D8+PH2!D8+OPT2!D8+MA2!D8+EEM2!D8+'CS2'!D8+'CH2'!D8+BYS2!D8</f>
        <v>411</v>
      </c>
      <c r="E9" s="24"/>
      <c r="F9" s="24"/>
      <c r="G9" s="24"/>
    </row>
    <row r="10" spans="1:7" s="2" customFormat="1" ht="12.75" customHeight="1">
      <c r="A10" s="17" t="s">
        <v>48</v>
      </c>
      <c r="B10" s="16">
        <f>'PEN&amp;UND2'!B9+PH2!B9+OPT2!B9+MA2!B9+EEM2!B9+'CS2'!B9+'CH2'!B9+BYS2!B9</f>
        <v>778</v>
      </c>
      <c r="C10" s="16">
        <f>'PEN&amp;UND2'!C9+PH2!C9+OPT2!C9+MA2!C9+EEM2!C9+'CS2'!C9+'CH2'!C9+BYS2!C9</f>
        <v>744</v>
      </c>
      <c r="D10" s="16">
        <f>'PEN&amp;UND2'!D9+PH2!D9+OPT2!D9+MA2!D9+EEM2!D9+'CS2'!D9+'CH2'!D9+BYS2!D9</f>
        <v>360</v>
      </c>
      <c r="E10" s="24"/>
      <c r="F10" s="24"/>
      <c r="G10" s="24"/>
    </row>
    <row r="11" spans="1:7" s="2" customFormat="1" ht="12.75" customHeight="1">
      <c r="A11" s="17" t="s">
        <v>51</v>
      </c>
      <c r="B11" s="16">
        <f>'PEN&amp;UND2'!B10+PH2!B10+OPT2!B10+MA2!B10+EEM2!B10+'CS2'!B10+'CH2'!B10+BYS2!B10</f>
        <v>812</v>
      </c>
      <c r="C11" s="16">
        <f>'PEN&amp;UND2'!C10+PH2!C10+OPT2!C10+MA2!C10+EEM2!C10+'CS2'!C10+'CH2'!C10+BYS2!C10</f>
        <v>743</v>
      </c>
      <c r="D11" s="16">
        <f>'PEN&amp;UND2'!D10+PH2!D10+OPT2!D10+MA2!D10+EEM2!D10+'CS2'!D10+'CH2'!D10+BYS2!D10</f>
        <v>403</v>
      </c>
      <c r="E11" s="24"/>
      <c r="F11" s="24"/>
      <c r="G11" s="24"/>
    </row>
    <row r="12" spans="1:7" ht="12.75" customHeight="1">
      <c r="A12" s="7"/>
      <c r="B12" s="9"/>
      <c r="C12" s="9"/>
      <c r="D12" s="9"/>
      <c r="E12"/>
      <c r="F12"/>
      <c r="G12"/>
    </row>
    <row r="13" ht="9" customHeight="1">
      <c r="A13" s="27"/>
    </row>
    <row r="14" spans="1:7" ht="12.75" customHeight="1">
      <c r="A14" s="7" t="s">
        <v>14</v>
      </c>
      <c r="E14"/>
      <c r="F14"/>
      <c r="G14"/>
    </row>
    <row r="15" spans="1:7" s="26" customFormat="1" ht="12.75" customHeight="1">
      <c r="A15" s="7" t="s">
        <v>15</v>
      </c>
      <c r="B15" s="38" t="s">
        <v>17</v>
      </c>
      <c r="C15" s="38" t="s">
        <v>18</v>
      </c>
      <c r="D15" s="38" t="s">
        <v>19</v>
      </c>
      <c r="E15" s="27"/>
      <c r="F15" s="27"/>
      <c r="G15" s="27"/>
    </row>
    <row r="16" spans="1:7" ht="12.75" customHeight="1">
      <c r="A16" s="7" t="s">
        <v>12</v>
      </c>
      <c r="B16" s="16">
        <f>PH2!B16+MA2!B16+MTS2!B6+'CS2'!B16+'CH2'!B16+BYS2!B16+ATS2!B6</f>
        <v>268</v>
      </c>
      <c r="C16" s="16">
        <f>PH2!C16+MA2!C16+MTS2!C6+'CS2'!C16+'CH2'!C16+BYS2!C16+ATS2!C6</f>
        <v>242</v>
      </c>
      <c r="D16" s="16">
        <f>PH2!D16+MA2!D16+MTS2!D6+'CS2'!D16+'CH2'!D16+BYS2!D16+ATS2!D6</f>
        <v>147</v>
      </c>
      <c r="E16"/>
      <c r="F16"/>
      <c r="G16"/>
    </row>
    <row r="17" spans="1:7" s="2" customFormat="1" ht="12.75" customHeight="1">
      <c r="A17" s="17" t="s">
        <v>46</v>
      </c>
      <c r="B17" s="16">
        <f>PH2!B17+MA2!B17+MTS2!B7+'CS2'!B17+'CH2'!B17+BYS2!B17+ATS2!B7</f>
        <v>248</v>
      </c>
      <c r="C17" s="16">
        <f>PH2!C17+MA2!C17+MTS2!C7+'CS2'!C17+'CH2'!C17+BYS2!C17+ATS2!C7</f>
        <v>229</v>
      </c>
      <c r="D17" s="16">
        <f>PH2!D17+MA2!D17+MTS2!D7+'CS2'!D17+'CH2'!D17+BYS2!D17+ATS2!D7</f>
        <v>171</v>
      </c>
      <c r="E17" s="24"/>
      <c r="F17" s="24"/>
      <c r="G17" s="24"/>
    </row>
    <row r="18" spans="1:7" s="2" customFormat="1" ht="12.75" customHeight="1">
      <c r="A18" s="17" t="s">
        <v>47</v>
      </c>
      <c r="B18" s="16">
        <f>PH2!B18+MA2!B18+MTS2!B8+'CS2'!B18+'CH2'!B18+BYS2!B18+ATS2!B8</f>
        <v>246</v>
      </c>
      <c r="C18" s="16">
        <f>PH2!C18+MA2!C18+MTS2!C8+'CS2'!C18+'CH2'!C18+BYS2!C18+ATS2!C8</f>
        <v>252</v>
      </c>
      <c r="D18" s="16">
        <f>PH2!D18+MA2!D18+MTS2!D8+'CS2'!D18+'CH2'!D18+BYS2!D18+ATS2!D8</f>
        <v>184</v>
      </c>
      <c r="E18" s="24"/>
      <c r="F18" s="24"/>
      <c r="G18" s="24"/>
    </row>
    <row r="19" spans="1:7" s="2" customFormat="1" ht="12.75" customHeight="1">
      <c r="A19" s="17" t="s">
        <v>48</v>
      </c>
      <c r="B19" s="16">
        <f>PH2!B19+MA2!B19+MTS2!B9+'CS2'!B19+'CH2'!B19+BYS2!B19+ATS2!B9</f>
        <v>294</v>
      </c>
      <c r="C19" s="16">
        <f>PH2!C19+MA2!C19+MTS2!C9+'CS2'!C19+'CH2'!C19+BYS2!C19+ATS2!C9</f>
        <v>284</v>
      </c>
      <c r="D19" s="16">
        <f>PH2!D19+MA2!D19+MTS2!D9+'CS2'!D19+'CH2'!D19+BYS2!D19+ATS2!D9</f>
        <v>170</v>
      </c>
      <c r="E19" s="24"/>
      <c r="F19" s="24"/>
      <c r="G19" s="24"/>
    </row>
    <row r="20" spans="1:7" s="2" customFormat="1" ht="12.75" customHeight="1">
      <c r="A20" s="17" t="s">
        <v>51</v>
      </c>
      <c r="B20" s="16">
        <f>PH2!B20+MA2!B20+MTS2!B11+'CS2'!B20+'CH2'!B20+BYS2!B20+ATS2!B11</f>
        <v>228</v>
      </c>
      <c r="C20" s="16">
        <f>PH2!C20+MA2!C20+MTS2!C10+'CS2'!C20+'CH2'!C20+BYS2!C20+ATS2!C10</f>
        <v>254</v>
      </c>
      <c r="D20" s="16">
        <f>PH2!D20+MA2!D20+MTS2!D10+'CS2'!D20+'CH2'!D20+BYS2!D20+ATS2!D10</f>
        <v>161</v>
      </c>
      <c r="E20" s="24"/>
      <c r="F20" s="24"/>
      <c r="G20" s="24"/>
    </row>
    <row r="21" spans="1:7" ht="12.75" customHeight="1">
      <c r="A21" s="7"/>
      <c r="B21" s="9"/>
      <c r="C21" s="9"/>
      <c r="D21" s="9"/>
      <c r="E21"/>
      <c r="F21"/>
      <c r="G21"/>
    </row>
    <row r="22" spans="6:8" ht="12.75">
      <c r="F22"/>
      <c r="G22"/>
      <c r="H22"/>
    </row>
    <row r="23" spans="1:8" s="37" customFormat="1" ht="12.75" customHeight="1">
      <c r="A23" s="25" t="s">
        <v>21</v>
      </c>
      <c r="B23" s="39" t="s">
        <v>22</v>
      </c>
      <c r="C23" s="39" t="s">
        <v>22</v>
      </c>
      <c r="D23" s="39" t="s">
        <v>8</v>
      </c>
      <c r="E23" s="39" t="s">
        <v>14</v>
      </c>
      <c r="F23" s="39" t="s">
        <v>14</v>
      </c>
      <c r="G23" s="40" t="s">
        <v>8</v>
      </c>
      <c r="H23" s="40" t="s">
        <v>9</v>
      </c>
    </row>
    <row r="24" spans="1:8" s="37" customFormat="1" ht="12.75" customHeight="1">
      <c r="A24" s="25"/>
      <c r="B24" s="41" t="s">
        <v>23</v>
      </c>
      <c r="C24" s="41" t="s">
        <v>24</v>
      </c>
      <c r="D24" s="41" t="s">
        <v>22</v>
      </c>
      <c r="E24" s="41" t="s">
        <v>25</v>
      </c>
      <c r="F24" s="41" t="s">
        <v>26</v>
      </c>
      <c r="G24" s="42" t="s">
        <v>14</v>
      </c>
      <c r="H24" s="42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12</v>
      </c>
      <c r="B26" s="49">
        <f>PH2!B26+OPT2!B16+MS2!B6+MA2!B26+MTS2!B16+'ES2'!B6+'CS2'!B26+'CH2'!B26+BYS2!B26+AST2!B6+ATS2!B16</f>
        <v>24548.3</v>
      </c>
      <c r="C26" s="49">
        <f>PH2!C26+OPT2!C16+MS2!C6+MA2!C26+MTS2!C16+'ES2'!C6+'CS2'!C26+'CH2'!C26+BYS2!C26+AST2!C6+ATS2!C16</f>
        <v>7216</v>
      </c>
      <c r="D26" s="49">
        <f>PH2!D26+OPT2!D16+MS2!D6+MA2!D26+MTS2!D16+'ES2'!D6+'CS2'!D26+'CH2'!D26+BYS2!D26+AST2!D6+ATS2!D16</f>
        <v>31764.3</v>
      </c>
      <c r="E26" s="49">
        <f>PH2!E26+OPT2!E16+MS2!E6+MA2!E26+MTS2!E16+'ES2'!E6+'CS2'!E26+'CH2'!E26+BYS2!E26+AST2!E6+ATS2!E16</f>
        <v>3262</v>
      </c>
      <c r="F26" s="49">
        <f>PH2!F26+OPT2!F16+MS2!F6+MA2!F26+MTS2!F16+'ES2'!F6+'CS2'!F26+'CH2'!F26+BYS2!F26+AST2!F6+ATS2!F16</f>
        <v>1368</v>
      </c>
      <c r="G26" s="49">
        <f>PH2!G26+OPT2!G16+MS2!G6+MA2!G26+MTS2!G16+'ES2'!G6+'CS2'!G26+'CH2'!G26+BYS2!G26+AST2!G6+ATS2!G16</f>
        <v>4630</v>
      </c>
      <c r="H26" s="50">
        <f>PH2!H26+OPT2!H16+MS2!H6+MA2!H26+MTS2!H16+'ES2'!H6+'CS2'!H26+'CH2'!H26+BYS2!H26+AST2!H6+ATS2!H16</f>
        <v>36394.3</v>
      </c>
    </row>
    <row r="27" spans="1:8" ht="12.75" customHeight="1">
      <c r="A27" s="7" t="s">
        <v>46</v>
      </c>
      <c r="B27" s="49">
        <f>PH2!B27+OPT2!B17+MS2!B7+MA2!B27+MTS2!B17+'ES2'!B7+'CS2'!B27+'CH2'!B27+BYS2!B27+AST2!B7+ATS2!B17</f>
        <v>24338.699999999997</v>
      </c>
      <c r="C27" s="49">
        <f>PH2!C27+OPT2!C17+MS2!C7+MA2!C27+MTS2!C17+'ES2'!C7+'CS2'!C27+'CH2'!C27+BYS2!C27+AST2!C7+ATS2!C17</f>
        <v>6903.3</v>
      </c>
      <c r="D27" s="49">
        <f>PH2!D27+OPT2!D17+MS2!D7+MA2!D27+MTS2!D17+'ES2'!D7+'CS2'!D27+'CH2'!D27+BYS2!D27+AST2!D7+ATS2!D17</f>
        <v>31241.999999999996</v>
      </c>
      <c r="E27" s="49">
        <f>PH2!E27+OPT2!E17+MS2!E7+MA2!E27+MTS2!E17+'ES2'!E7+'CS2'!E27+'CH2'!E27+BYS2!E27+AST2!E7+ATS2!E17</f>
        <v>3769</v>
      </c>
      <c r="F27" s="49">
        <f>PH2!F27+OPT2!F17+MS2!F7+MA2!F27+MTS2!F17+'ES2'!F7+'CS2'!F27+'CH2'!F27+BYS2!F27+AST2!F7+ATS2!F17</f>
        <v>1204</v>
      </c>
      <c r="G27" s="49">
        <f>PH2!G27+OPT2!G17+MS2!G7+MA2!G27+MTS2!G17+'ES2'!G7+'CS2'!G27+'CH2'!G27+BYS2!G27+AST2!G7+ATS2!G17</f>
        <v>4973</v>
      </c>
      <c r="H27" s="50">
        <f>PH2!H27+OPT2!H17+MS2!H7+MA2!H27+MTS2!H17+'ES2'!H7+'CS2'!H27+'CH2'!H27+BYS2!H27+AST2!H7+ATS2!H17</f>
        <v>36215</v>
      </c>
    </row>
    <row r="28" spans="1:8" ht="12.75" customHeight="1">
      <c r="A28" s="7" t="s">
        <v>47</v>
      </c>
      <c r="B28" s="49">
        <f>PH2!B28+OPT2!B18+MS2!B8+MA2!B28+MTS2!B18+'ES2'!B8+'CS2'!B28+'CH2'!B28+BYS2!B28+AST2!B8+ATS2!B18</f>
        <v>24877.3</v>
      </c>
      <c r="C28" s="49">
        <f>PH2!C28+OPT2!C18+MS2!C8+MA2!C28+MTS2!C18+'ES2'!C8+'CS2'!C28+'CH2'!C28+BYS2!C28+AST2!C8+ATS2!C18</f>
        <v>6802</v>
      </c>
      <c r="D28" s="49">
        <f>PH2!D28+OPT2!D18+MS2!D8+MA2!D28+MTS2!D18+'ES2'!D8+'CS2'!D28+'CH2'!D28+BYS2!D28+AST2!D8+ATS2!D18</f>
        <v>31679.3</v>
      </c>
      <c r="E28" s="49">
        <f>PH2!E28+OPT2!E18+MS2!E8+MA2!E28+MTS2!E18+'ES2'!E8+'CS2'!E28+'CH2'!E28+BYS2!E28+AST2!E8+ATS2!E18</f>
        <v>4301</v>
      </c>
      <c r="F28" s="49">
        <f>PH2!F28+OPT2!F18+MS2!F8+MA2!F28+MTS2!F18+'ES2'!F8+'CS2'!F28+'CH2'!F28+BYS2!F28+AST2!F8+ATS2!F18</f>
        <v>1236</v>
      </c>
      <c r="G28" s="49">
        <f>PH2!G28+OPT2!G18+MS2!G8+MA2!G28+MTS2!G18+'ES2'!G8+'CS2'!G28+'CH2'!G28+BYS2!G28+AST2!G8+ATS2!G18</f>
        <v>5537</v>
      </c>
      <c r="H28" s="50">
        <f>PH2!H28+OPT2!H18+MS2!H8+MA2!H28+MTS2!H18+'ES2'!H8+'CS2'!H28+'CH2'!H28+BYS2!H28+AST2!H8+ATS2!H18</f>
        <v>37216.3</v>
      </c>
    </row>
    <row r="29" spans="1:8" ht="12.75" customHeight="1">
      <c r="A29" s="7" t="s">
        <v>48</v>
      </c>
      <c r="B29" s="49">
        <f>PH2!B29+OPT2!B19+MS2!B9+MA2!B29+MTS2!B19+'ES2 (2)'!B9+'CS2'!B29+'CH2'!B29+BYS2!B29+AST2!B9+ATS2!B19</f>
        <v>27570</v>
      </c>
      <c r="C29" s="49">
        <f>PH2!C29+OPT2!C19+MS2!C9+MA2!C29+MTS2!C19+'ES2'!C9+'CS2'!C29+'CH2'!C29+BYS2!C29+AST2!C9+ATS2!C19</f>
        <v>6586</v>
      </c>
      <c r="D29" s="49">
        <f>PH2!D29+OPT2!D19+MS2!D9+MA2!D29+MTS2!D19+'ES2 (2)'!D9+'CS2'!D29+'CH2'!D29+BYS2!D29+AST2!D9+ATS2!D19</f>
        <v>34156</v>
      </c>
      <c r="E29" s="49">
        <f>PH2!E29+OPT2!E19+MS2!E9+MA2!E29+MTS2!E19+'ES2'!E9+'CS2'!E29+'CH2'!E29+BYS2!E29+AST2!E9+ATS2!E19</f>
        <v>4608</v>
      </c>
      <c r="F29" s="49">
        <f>PH2!F29+OPT2!F19+MS2!F9+MA2!F29+MTS2!F19+'ES2'!F9+'CS2'!F29+'CH2'!F29+BYS2!F29+AST2!F9+ATS2!F19</f>
        <v>994</v>
      </c>
      <c r="G29" s="49">
        <f>PH2!G29+OPT2!G19+MS2!G9+MA2!G29+MTS2!G19+'ES2'!G9+'CS2'!G29+'CH2'!G29+BYS2!G29+AST2!G9+ATS2!G19</f>
        <v>5602</v>
      </c>
      <c r="H29" s="50">
        <f>PH2!H29+OPT2!H19+MS2!H9+MA2!H29+MTS2!H19+'ES2 (2)'!H9+'CS2'!H29+'CH2'!H29+BYS2!H29+AST2!H9+ATS2!H19</f>
        <v>39758</v>
      </c>
    </row>
    <row r="30" spans="1:8" ht="12.75" customHeight="1">
      <c r="A30" s="7" t="s">
        <v>51</v>
      </c>
      <c r="B30" s="49">
        <f>PH2!B30+OPT2!B20+MS2!B10+MA2!B30+MTS2!B20+'ES2 (2)'!B10+'CS2'!B30+'CH2'!B30+BYS2!B30+AST2!B10+ATS2!B20</f>
        <v>28725</v>
      </c>
      <c r="C30" s="49">
        <f>PH2!C30+OPT2!C20+MS2!C10+MA2!C30+MTS2!C20+'ES2 (2)'!C10+'CS2'!C30+'CH2'!C30+BYS2!C30+AST2!C10+ATS2!C20</f>
        <v>6459</v>
      </c>
      <c r="D30" s="49">
        <f>PH2!D30+OPT2!D20+MS2!D10+MA2!D30+MTS2!D20+'ES2 (2)'!D10+'CS2'!D30+'CH2'!D30+BYS2!D30+AST2!D10+ATS2!D20</f>
        <v>35184</v>
      </c>
      <c r="E30" s="49">
        <f>PH2!E30+OPT2!E20+MS2!E10+MA2!E30+MTS2!E20+'ES2 (2)'!E10+'CS2'!E30+'CH2'!E30+BYS2!E30+AST2!E10+ATS2!E20</f>
        <v>4694</v>
      </c>
      <c r="F30" s="49">
        <f>PH2!F30+OPT2!F20+MS2!F10+MA2!F30+MTS2!F20+'ES2 (2)'!F10+'CS2'!F30+'CH2'!F30+BYS2!F30+AST2!F10+ATS2!F20</f>
        <v>850</v>
      </c>
      <c r="G30" s="49">
        <f>PH2!G30+OPT2!G20+MS2!G10+MA2!G30+MTS2!G20+'ES2 (2)'!G10+'CS2'!G30+'CH2'!G30+BYS2!G30+AST2!G10+ATS2!G20</f>
        <v>5544</v>
      </c>
      <c r="H30" s="50">
        <f>PH2!H30+OPT2!H20+MS2!H10+MA2!H30+MTS2!H20+'ES2 (2)'!H10+'CS2'!H30+'CH2'!H30+BYS2!H30+AST2!H10+ATS2!H20</f>
        <v>40728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33" spans="1:8" s="37" customFormat="1" ht="12.75" customHeight="1">
      <c r="A33" s="25" t="s">
        <v>27</v>
      </c>
      <c r="B33" s="39" t="s">
        <v>22</v>
      </c>
      <c r="C33" s="39" t="s">
        <v>22</v>
      </c>
      <c r="D33" s="39" t="s">
        <v>8</v>
      </c>
      <c r="E33" s="39" t="s">
        <v>14</v>
      </c>
      <c r="F33" s="39" t="s">
        <v>28</v>
      </c>
      <c r="G33" s="39" t="s">
        <v>29</v>
      </c>
      <c r="H33" s="40" t="s">
        <v>9</v>
      </c>
    </row>
    <row r="34" spans="2:8" s="37" customFormat="1" ht="12.75" customHeight="1">
      <c r="B34" s="41" t="s">
        <v>30</v>
      </c>
      <c r="C34" s="41" t="s">
        <v>31</v>
      </c>
      <c r="D34" s="41" t="s">
        <v>22</v>
      </c>
      <c r="E34" s="41" t="s">
        <v>25</v>
      </c>
      <c r="F34" s="41" t="s">
        <v>26</v>
      </c>
      <c r="G34" s="41" t="s">
        <v>14</v>
      </c>
      <c r="H34" s="4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6"/>
    </row>
    <row r="36" spans="1:8" ht="12.75" customHeight="1">
      <c r="A36" s="7" t="s">
        <v>12</v>
      </c>
      <c r="B36" s="22">
        <f>PH2!B36+OPT2!B26+MS2!B16+MA2!B36+MTS2!B26+'ES2'!B17+'CS2'!B36+'CH2'!B36+BYS2!B36+AST2!B16+ATS2!B26</f>
        <v>24474.010000000002</v>
      </c>
      <c r="C36" s="22">
        <f>PH2!C36+OPT2!C26+MS2!C16+MA2!C36+MTS2!C26+'ES2'!C17+'CS2'!C36+'CH2'!C36+BYS2!C36+AST2!C16+ATS2!C26</f>
        <v>10074.16</v>
      </c>
      <c r="D36" s="22">
        <f>PH2!D36+OPT2!D26+MS2!D16+MA2!D36+MTS2!D26+'ES2'!D17+'CS2'!D36+'CH2'!D36+BYS2!D36+AST2!D16+ATS2!D26</f>
        <v>34548.170000000006</v>
      </c>
      <c r="E36" s="22">
        <f>PH2!E36+OPT2!E26+MS2!E16+MA2!E36+MTS2!E26+'ES2'!E17+'CS2'!E36+'CH2'!E36+BYS2!E36+AST2!E16+ATS2!E26</f>
        <v>15985.219999999998</v>
      </c>
      <c r="F36" s="22">
        <f>PH2!F36+OPT2!F26+MS2!F16+MA2!F36+MTS2!F26+'ES2'!F17+'CS2'!F36+'CH2'!F36+BYS2!F36+AST2!F16+ATS2!F26</f>
        <v>23182.59</v>
      </c>
      <c r="G36" s="22">
        <f>PH2!G36+OPT2!G26+MS2!G16+MA2!G36+MTS2!G26+'ES2'!G17+'CS2'!G36+'CH2'!G36+BYS2!G36+AST2!G16+ATS2!G26</f>
        <v>39167.810000000005</v>
      </c>
      <c r="H36" s="23">
        <f>PH2!H36+OPT2!H26+MS2!H16+MA2!H36+MTS2!H26+'ES2'!H17+'CS2'!H36+'CH2'!H36+BYS2!H36+AST2!H16+ATS2!H26</f>
        <v>73715.98000000001</v>
      </c>
    </row>
    <row r="37" spans="1:8" ht="12.75" customHeight="1">
      <c r="A37" s="7" t="s">
        <v>46</v>
      </c>
      <c r="B37" s="22">
        <f>PH2!B37+OPT2!B27+MS2!B17+MA2!B37+MTS2!B27+'ES2'!B18+'CS2'!B37+'CH2'!B37+BYS2!B37+AST2!B17+ATS2!B27</f>
        <v>24126.25</v>
      </c>
      <c r="C37" s="22">
        <f>PH2!C37+OPT2!C27+MS2!C17+MA2!C37+MTS2!C27+'ES2'!C18+'CS2'!C37+'CH2'!C37+BYS2!C37+AST2!C17+ATS2!C27</f>
        <v>9646.15</v>
      </c>
      <c r="D37" s="22">
        <f>PH2!D37+OPT2!D27+MS2!D17+MA2!D37+MTS2!D27+'ES2'!D18+'CS2'!D37+'CH2'!D37+BYS2!D37+AST2!D17+ATS2!D27</f>
        <v>33772.399999999994</v>
      </c>
      <c r="E37" s="22">
        <f>PH2!E37+OPT2!E27+MS2!E17+MA2!E37+MTS2!E27+'ES2'!E18+'CS2'!E37+'CH2'!E37+BYS2!E37+AST2!E17+ATS2!E27</f>
        <v>18896.600000000002</v>
      </c>
      <c r="F37" s="22">
        <f>PH2!F37+OPT2!F27+MS2!F17+MA2!F37+MTS2!F27+'ES2'!F18+'CS2'!F37+'CH2'!F37+BYS2!F37+AST2!F17+ATS2!F27</f>
        <v>20710.58</v>
      </c>
      <c r="G37" s="22">
        <f>PH2!G37+OPT2!G27+MS2!G17+MA2!G37+MTS2!G27+'ES2'!G18+'CS2'!G37+'CH2'!G37+BYS2!G37+AST2!G17+ATS2!G27</f>
        <v>39607.18</v>
      </c>
      <c r="H37" s="23">
        <f>PH2!H37+OPT2!H27+MS2!H17+MA2!H37+MTS2!H27+'ES2'!H18+'CS2'!H37+'CH2'!H37+BYS2!H37+AST2!H17+ATS2!H27</f>
        <v>73379.58</v>
      </c>
    </row>
    <row r="38" spans="1:8" ht="12.75" customHeight="1">
      <c r="A38" s="7" t="s">
        <v>47</v>
      </c>
      <c r="B38" s="22">
        <f>PH2!B38+OPT2!B28+MS2!B18+MA2!B38+MTS2!B28+'ES2'!B19+'CS2'!B38+'CH2'!B38+BYS2!B38+AST2!B18+ATS2!B28</f>
        <v>24413.65</v>
      </c>
      <c r="C38" s="22">
        <f>PH2!C38+OPT2!C28+MS2!C18+MA2!C38+MTS2!C28+'ES2'!C19+'CS2'!C38+'CH2'!C38+BYS2!C38+AST2!C18+ATS2!C28</f>
        <v>9471.7</v>
      </c>
      <c r="D38" s="22">
        <f>PH2!D38+OPT2!D28+MS2!D18+MA2!D38+MTS2!D28+'ES2'!D19+'CS2'!D38+'CH2'!D38+BYS2!D38+AST2!D18+ATS2!D28</f>
        <v>33885.35</v>
      </c>
      <c r="E38" s="22">
        <f>PH2!E38+OPT2!E28+MS2!E18+MA2!E38+MTS2!E28+'ES2'!E19+'CS2'!E38+'CH2'!E38+BYS2!E38+AST2!E18+ATS2!E28</f>
        <v>21629.77</v>
      </c>
      <c r="F38" s="22">
        <f>PH2!F38+OPT2!F28+MS2!F18+MA2!F38+MTS2!F28+'ES2'!F19+'CS2'!F38+'CH2'!F38+BYS2!F38+AST2!F18+ATS2!F28</f>
        <v>21251.97</v>
      </c>
      <c r="G38" s="22">
        <f>PH2!G38+OPT2!G28+MS2!G18+MA2!G38+MTS2!G28+'ES2'!G19+'CS2'!G38+'CH2'!G38+BYS2!G38+AST2!G18+ATS2!G28</f>
        <v>42881.74</v>
      </c>
      <c r="H38" s="23">
        <f>PH2!H38+OPT2!H28+MS2!H18+MA2!H38+MTS2!H28+'ES2'!H19+'CS2'!H38+'CH2'!H38+BYS2!H38+AST2!H18+ATS2!H28</f>
        <v>76767.09</v>
      </c>
    </row>
    <row r="39" spans="1:8" ht="13.5" customHeight="1">
      <c r="A39" s="7" t="s">
        <v>48</v>
      </c>
      <c r="B39" s="22">
        <f>PH2!B39+OPT2!B29+MS2!B19+MA2!B39+MTS2!B29+'ES2 (2)'!B20+'CS2'!B39+'CH2'!B39+BYS2!B39+AST2!B19+ATS2!B29</f>
        <v>27220.27</v>
      </c>
      <c r="C39" s="22">
        <f>PH2!C39+OPT2!C29+MS2!C19+MA2!C39+MTS2!C29+'ES2'!C20+'CS2'!C39+'CH2'!C39+BYS2!C39+AST2!C19+ATS2!C29</f>
        <v>9233.35</v>
      </c>
      <c r="D39" s="22">
        <f>PH2!D39+OPT2!D29+MS2!D19+MA2!D39+MTS2!D29+'ES2 (2)'!D20+'CS2'!D39+'CH2'!D39+BYS2!D39+AST2!D19+ATS2!D29</f>
        <v>36453.62</v>
      </c>
      <c r="E39" s="22">
        <f>PH2!E39+OPT2!E29+MS2!E19+MA2!E39+MTS2!E29+'ES2'!E20+'CS2'!E39+'CH2'!E39+BYS2!E39+AST2!E19+ATS2!E29</f>
        <v>23475.54</v>
      </c>
      <c r="F39" s="22">
        <f>PH2!F39+OPT2!F29+MS2!F19+MA2!F39+MTS2!F29+'ES2'!F20+'CS2'!F39+'CH2'!F39+BYS2!F39+AST2!F19+ATS2!F29</f>
        <v>17385.35</v>
      </c>
      <c r="G39" s="22">
        <f>PH2!G39+OPT2!G29+MS2!G19+MA2!G39+MTS2!G29+'ES2'!G20+'CS2'!G39+'CH2'!G39+BYS2!G39+AST2!G19+ATS2!G29</f>
        <v>40860.89</v>
      </c>
      <c r="H39" s="23">
        <f>PH2!H39+OPT2!H29+MS2!H19+MA2!H39+MTS2!H29+'ES2 (2)'!H20+'CS2'!H39+'CH2'!H39+BYS2!H39+AST2!H19+ATS2!H29</f>
        <v>77314.51000000001</v>
      </c>
    </row>
    <row r="40" spans="1:8" ht="13.5" customHeight="1">
      <c r="A40" s="7" t="s">
        <v>51</v>
      </c>
      <c r="B40" s="22">
        <f>SUM(PH2!B40,OPT2!B30,MS2!B20,MA2!B40,MTS2!B30,'ES2 (2)'!B21,'CS2'!B40,'CH2'!B40,BYS2!B40,AST2!B20,ATS2!B30)</f>
        <v>28458.5</v>
      </c>
      <c r="C40" s="22">
        <f>SUM(PH2!C40,OPT2!C30,MS2!C20,MA2!C40,MTS2!C30,'ES2 (2)'!C21,'CS2'!C40,'CH2'!C40,BYS2!C40,AST2!C20,ATS2!C30)</f>
        <v>9037.98</v>
      </c>
      <c r="D40" s="22">
        <f>SUM(PH2!D40,OPT2!D30,MS2!D20,MA2!D40,MTS2!D30,'ES2 (2)'!D21,'CS2'!D40,'CH2'!D40,BYS2!D40,AST2!D20,ATS2!D30)</f>
        <v>37496.48</v>
      </c>
      <c r="E40" s="22">
        <f>SUM(PH2!E40,OPT2!E30,MS2!E20,MA2!E40,MTS2!E30,'ES2 (2)'!E21,'CS2'!E40,'CH2'!E40,BYS2!E40,AST2!E20,ATS2!E30)</f>
        <v>23377.69</v>
      </c>
      <c r="F40" s="22">
        <f>SUM(PH2!F40,OPT2!F30,MS2!F20,MA2!F40,MTS2!F30,'ES2 (2)'!F21,'CS2'!F40,'CH2'!F40,BYS2!F40,AST2!F20,ATS2!F30)</f>
        <v>14938.189999999999</v>
      </c>
      <c r="G40" s="22">
        <f>SUM(PH2!G40,OPT2!G30,MS2!G20,MA2!G40,MTS2!G30,'ES2 (2)'!G21,'CS2'!G40,'CH2'!G40,BYS2!G40,AST2!G20,ATS2!G30)</f>
        <v>38315.880000000005</v>
      </c>
      <c r="H40" s="23">
        <f>SUM(PH2!H40,OPT2!H30,MS2!H20,MA2!H40,MTS2!H30,'ES2 (2)'!H21,'CS2'!H40,'CH2'!H40,BYS2!H40,AST2!H20,ATS2!H30)</f>
        <v>75812.35999999999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42" ht="12.75" customHeight="1">
      <c r="A42" s="3"/>
    </row>
    <row r="43" spans="1:2" ht="12.75" customHeight="1">
      <c r="A43" s="37" t="s">
        <v>50</v>
      </c>
      <c r="B43" s="61"/>
    </row>
    <row r="44" ht="12.75" customHeight="1">
      <c r="A44" s="60" t="s">
        <v>53</v>
      </c>
    </row>
  </sheetData>
  <printOptions horizontalCentered="1"/>
  <pageMargins left="0.25" right="0.25" top="0.75" bottom="0.5" header="0.5" footer="0.25"/>
  <pageSetup fitToHeight="1" fitToWidth="1" horizontalDpi="300" verticalDpi="300" orientation="landscape" scale="95" r:id="rId1"/>
  <headerFooter alignWithMargins="0">
    <oddFooter>&amp;L&amp;8Annual Reports using "old' schedule
  Academic year includes Fall, Spring, Summer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selection activeCell="P21" sqref="P21"/>
    </sheetView>
  </sheetViews>
  <sheetFormatPr defaultColWidth="9.140625" defaultRowHeight="12.75" customHeight="1"/>
  <cols>
    <col min="1" max="1" width="18.7109375" style="3" customWidth="1"/>
    <col min="2" max="15" width="7.28125" style="3" customWidth="1"/>
    <col min="16" max="16" width="6.7109375" style="3" customWidth="1"/>
    <col min="17" max="16384" width="9.140625" style="3" customWidth="1"/>
  </cols>
  <sheetData>
    <row r="1" ht="12.75" customHeight="1">
      <c r="A1" s="18" t="s">
        <v>0</v>
      </c>
    </row>
    <row r="2" spans="2:16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2.75" customHeight="1">
      <c r="A3" s="7"/>
    </row>
    <row r="4" spans="1:16" ht="12.75" customHeight="1">
      <c r="A4" s="7" t="s">
        <v>1</v>
      </c>
      <c r="B4" s="33" t="s">
        <v>2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33" t="s">
        <v>6</v>
      </c>
      <c r="K4" s="34"/>
      <c r="L4" s="33" t="s">
        <v>7</v>
      </c>
      <c r="M4" s="34"/>
      <c r="N4" s="33" t="s">
        <v>8</v>
      </c>
      <c r="O4" s="34"/>
      <c r="P4" s="29" t="s">
        <v>9</v>
      </c>
    </row>
    <row r="5" spans="1:16" ht="12.75" customHeight="1">
      <c r="A5" s="7"/>
      <c r="B5" s="30" t="s">
        <v>10</v>
      </c>
      <c r="C5" s="31" t="s">
        <v>11</v>
      </c>
      <c r="D5" s="30" t="s">
        <v>10</v>
      </c>
      <c r="E5" s="31" t="s">
        <v>11</v>
      </c>
      <c r="F5" s="30" t="s">
        <v>10</v>
      </c>
      <c r="G5" s="31" t="s">
        <v>11</v>
      </c>
      <c r="H5" s="30" t="s">
        <v>10</v>
      </c>
      <c r="I5" s="31" t="s">
        <v>11</v>
      </c>
      <c r="J5" s="30" t="s">
        <v>10</v>
      </c>
      <c r="K5" s="31" t="s">
        <v>11</v>
      </c>
      <c r="L5" s="30" t="s">
        <v>10</v>
      </c>
      <c r="M5" s="31" t="s">
        <v>11</v>
      </c>
      <c r="N5" s="30" t="s">
        <v>10</v>
      </c>
      <c r="O5" s="31" t="s">
        <v>11</v>
      </c>
      <c r="P5" s="32" t="s">
        <v>8</v>
      </c>
    </row>
    <row r="6" spans="1:16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6"/>
    </row>
    <row r="7" spans="1:16" ht="12.75" customHeight="1">
      <c r="A7" s="7" t="s">
        <v>12</v>
      </c>
      <c r="B7" s="43">
        <v>3</v>
      </c>
      <c r="C7" s="44">
        <v>1</v>
      </c>
      <c r="D7" s="43">
        <v>0</v>
      </c>
      <c r="E7" s="44">
        <v>0</v>
      </c>
      <c r="F7" s="43">
        <v>0</v>
      </c>
      <c r="G7" s="44">
        <v>1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aca="true" t="shared" si="0" ref="N7:O11">L7+J7+H7+F7+D7+B7</f>
        <v>3</v>
      </c>
      <c r="O7" s="44">
        <f t="shared" si="0"/>
        <v>2</v>
      </c>
      <c r="P7" s="45">
        <f>O7+N7</f>
        <v>5</v>
      </c>
    </row>
    <row r="8" spans="1:16" s="2" customFormat="1" ht="12.75" customHeight="1">
      <c r="A8" s="17" t="s">
        <v>46</v>
      </c>
      <c r="B8" s="43">
        <v>0</v>
      </c>
      <c r="C8" s="44">
        <v>0</v>
      </c>
      <c r="D8" s="43">
        <v>0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2</v>
      </c>
      <c r="M8" s="44">
        <v>0</v>
      </c>
      <c r="N8" s="43">
        <f t="shared" si="0"/>
        <v>2</v>
      </c>
      <c r="O8" s="44">
        <f t="shared" si="0"/>
        <v>0</v>
      </c>
      <c r="P8" s="45">
        <f>O8+N8</f>
        <v>2</v>
      </c>
    </row>
    <row r="9" spans="1:16" s="2" customFormat="1" ht="12.75" customHeight="1">
      <c r="A9" s="17" t="s">
        <v>47</v>
      </c>
      <c r="B9" s="43">
        <v>0</v>
      </c>
      <c r="C9" s="44">
        <v>1</v>
      </c>
      <c r="D9" s="43">
        <v>0</v>
      </c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  <c r="L9" s="43">
        <v>0</v>
      </c>
      <c r="M9" s="44">
        <v>0</v>
      </c>
      <c r="N9" s="43">
        <f t="shared" si="0"/>
        <v>0</v>
      </c>
      <c r="O9" s="44">
        <f t="shared" si="0"/>
        <v>1</v>
      </c>
      <c r="P9" s="45">
        <f>O9+N9</f>
        <v>1</v>
      </c>
    </row>
    <row r="10" spans="1:16" s="2" customFormat="1" ht="12.75" customHeight="1">
      <c r="A10" s="17" t="s">
        <v>48</v>
      </c>
      <c r="B10" s="43">
        <v>1</v>
      </c>
      <c r="C10" s="47">
        <v>2</v>
      </c>
      <c r="D10" s="43">
        <v>0</v>
      </c>
      <c r="E10" s="47">
        <v>0</v>
      </c>
      <c r="F10" s="43">
        <v>0</v>
      </c>
      <c r="G10" s="47">
        <v>0</v>
      </c>
      <c r="H10" s="43">
        <v>0</v>
      </c>
      <c r="I10" s="47">
        <v>0</v>
      </c>
      <c r="J10" s="43">
        <v>0</v>
      </c>
      <c r="K10" s="47">
        <v>0</v>
      </c>
      <c r="L10" s="43">
        <v>2</v>
      </c>
      <c r="M10" s="47">
        <v>0</v>
      </c>
      <c r="N10" s="43">
        <f t="shared" si="0"/>
        <v>3</v>
      </c>
      <c r="O10" s="47">
        <f t="shared" si="0"/>
        <v>2</v>
      </c>
      <c r="P10" s="45">
        <f>O10+N10</f>
        <v>5</v>
      </c>
    </row>
    <row r="11" spans="1:16" s="2" customFormat="1" ht="12.75" customHeight="1">
      <c r="A11" s="17" t="s">
        <v>51</v>
      </c>
      <c r="B11" s="43">
        <v>2</v>
      </c>
      <c r="C11" s="47">
        <v>0</v>
      </c>
      <c r="D11" s="43">
        <v>0</v>
      </c>
      <c r="E11" s="47">
        <v>0</v>
      </c>
      <c r="F11" s="43">
        <v>0</v>
      </c>
      <c r="G11" s="47">
        <v>0</v>
      </c>
      <c r="H11" s="43">
        <v>0</v>
      </c>
      <c r="I11" s="47">
        <v>0</v>
      </c>
      <c r="J11" s="43">
        <v>0</v>
      </c>
      <c r="K11" s="47">
        <v>0</v>
      </c>
      <c r="L11" s="43">
        <v>1</v>
      </c>
      <c r="M11" s="47">
        <v>0</v>
      </c>
      <c r="N11" s="43">
        <f t="shared" si="0"/>
        <v>3</v>
      </c>
      <c r="O11" s="47">
        <f t="shared" si="0"/>
        <v>0</v>
      </c>
      <c r="P11" s="45">
        <f>O11+N11</f>
        <v>3</v>
      </c>
    </row>
    <row r="12" spans="1:16" ht="12.75" customHeight="1">
      <c r="A12" s="7"/>
      <c r="B12" s="11"/>
      <c r="C12" s="19"/>
      <c r="D12" s="11"/>
      <c r="E12" s="19"/>
      <c r="F12" s="11"/>
      <c r="G12" s="19"/>
      <c r="H12" s="11"/>
      <c r="I12" s="19"/>
      <c r="J12" s="11"/>
      <c r="K12" s="19"/>
      <c r="L12" s="11"/>
      <c r="M12" s="19"/>
      <c r="N12" s="11"/>
      <c r="O12" s="19"/>
      <c r="P12" s="13"/>
    </row>
    <row r="14" spans="1:16" ht="12.75" customHeight="1">
      <c r="A14" s="7" t="s">
        <v>13</v>
      </c>
      <c r="B14" s="33" t="s">
        <v>2</v>
      </c>
      <c r="C14" s="34"/>
      <c r="D14" s="33" t="s">
        <v>3</v>
      </c>
      <c r="E14" s="34"/>
      <c r="F14" s="33" t="s">
        <v>4</v>
      </c>
      <c r="G14" s="34"/>
      <c r="H14" s="33" t="s">
        <v>5</v>
      </c>
      <c r="I14" s="34"/>
      <c r="J14" s="33" t="s">
        <v>6</v>
      </c>
      <c r="K14" s="34"/>
      <c r="L14" s="33" t="s">
        <v>7</v>
      </c>
      <c r="M14" s="34"/>
      <c r="N14" s="33" t="s">
        <v>8</v>
      </c>
      <c r="O14" s="34"/>
      <c r="P14" s="29" t="s">
        <v>9</v>
      </c>
    </row>
    <row r="15" spans="1:16" ht="12.75" customHeight="1">
      <c r="A15" s="7"/>
      <c r="B15" s="30" t="s">
        <v>10</v>
      </c>
      <c r="C15" s="31" t="s">
        <v>11</v>
      </c>
      <c r="D15" s="30" t="s">
        <v>10</v>
      </c>
      <c r="E15" s="31" t="s">
        <v>11</v>
      </c>
      <c r="F15" s="30" t="s">
        <v>10</v>
      </c>
      <c r="G15" s="31" t="s">
        <v>11</v>
      </c>
      <c r="H15" s="30" t="s">
        <v>10</v>
      </c>
      <c r="I15" s="31" t="s">
        <v>11</v>
      </c>
      <c r="J15" s="30" t="s">
        <v>10</v>
      </c>
      <c r="K15" s="31" t="s">
        <v>11</v>
      </c>
      <c r="L15" s="30" t="s">
        <v>10</v>
      </c>
      <c r="M15" s="31" t="s">
        <v>11</v>
      </c>
      <c r="N15" s="30" t="s">
        <v>10</v>
      </c>
      <c r="O15" s="31" t="s">
        <v>11</v>
      </c>
      <c r="P15" s="32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ht="12.75" customHeight="1">
      <c r="A17" s="7" t="s">
        <v>12</v>
      </c>
      <c r="B17" s="43">
        <v>2</v>
      </c>
      <c r="C17" s="44">
        <v>0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  <c r="L17" s="43">
        <v>0</v>
      </c>
      <c r="M17" s="44">
        <v>0</v>
      </c>
      <c r="N17" s="43">
        <f aca="true" t="shared" si="1" ref="N17:O21">L17+J17+H17+F17+D17+B17</f>
        <v>2</v>
      </c>
      <c r="O17" s="44">
        <f t="shared" si="1"/>
        <v>0</v>
      </c>
      <c r="P17" s="45">
        <f>O17+N17</f>
        <v>2</v>
      </c>
    </row>
    <row r="18" spans="1:16" s="2" customFormat="1" ht="12.75" customHeight="1">
      <c r="A18" s="17" t="s">
        <v>46</v>
      </c>
      <c r="B18" s="43">
        <v>0</v>
      </c>
      <c r="C18" s="44">
        <v>1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  <c r="L18" s="43">
        <v>3</v>
      </c>
      <c r="M18" s="44">
        <v>0</v>
      </c>
      <c r="N18" s="43">
        <f t="shared" si="1"/>
        <v>3</v>
      </c>
      <c r="O18" s="44">
        <f t="shared" si="1"/>
        <v>1</v>
      </c>
      <c r="P18" s="45">
        <f>O18+N18</f>
        <v>4</v>
      </c>
    </row>
    <row r="19" spans="1:16" s="2" customFormat="1" ht="12.75" customHeight="1">
      <c r="A19" s="17" t="s">
        <v>47</v>
      </c>
      <c r="B19" s="43">
        <v>1</v>
      </c>
      <c r="C19" s="44">
        <v>0</v>
      </c>
      <c r="D19" s="43">
        <v>0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0</v>
      </c>
      <c r="M19" s="44">
        <v>0</v>
      </c>
      <c r="N19" s="43">
        <f t="shared" si="1"/>
        <v>1</v>
      </c>
      <c r="O19" s="44">
        <f t="shared" si="1"/>
        <v>0</v>
      </c>
      <c r="P19" s="45">
        <f>O19+N19</f>
        <v>1</v>
      </c>
    </row>
    <row r="20" spans="1:16" s="2" customFormat="1" ht="12.75" customHeight="1">
      <c r="A20" s="17" t="s">
        <v>48</v>
      </c>
      <c r="B20" s="43">
        <v>1</v>
      </c>
      <c r="C20" s="47">
        <v>0</v>
      </c>
      <c r="D20" s="43">
        <v>0</v>
      </c>
      <c r="E20" s="47">
        <v>0</v>
      </c>
      <c r="F20" s="43">
        <v>0</v>
      </c>
      <c r="G20" s="47">
        <v>0</v>
      </c>
      <c r="H20" s="43">
        <v>0</v>
      </c>
      <c r="I20" s="47">
        <v>0</v>
      </c>
      <c r="J20" s="43">
        <v>0</v>
      </c>
      <c r="K20" s="47">
        <v>0</v>
      </c>
      <c r="L20" s="43">
        <v>0</v>
      </c>
      <c r="M20" s="47">
        <v>0</v>
      </c>
      <c r="N20" s="43">
        <f t="shared" si="1"/>
        <v>1</v>
      </c>
      <c r="O20" s="47">
        <f t="shared" si="1"/>
        <v>0</v>
      </c>
      <c r="P20" s="45">
        <f>O20+N20</f>
        <v>1</v>
      </c>
    </row>
    <row r="21" spans="1:16" s="2" customFormat="1" ht="12.75" customHeight="1">
      <c r="A21" s="17" t="s">
        <v>51</v>
      </c>
      <c r="B21" s="43">
        <v>0</v>
      </c>
      <c r="C21" s="47">
        <v>0</v>
      </c>
      <c r="D21" s="43">
        <v>0</v>
      </c>
      <c r="E21" s="47">
        <v>0</v>
      </c>
      <c r="F21" s="43">
        <v>0</v>
      </c>
      <c r="G21" s="47">
        <v>0</v>
      </c>
      <c r="H21" s="43">
        <v>0</v>
      </c>
      <c r="I21" s="47">
        <v>0</v>
      </c>
      <c r="J21" s="43">
        <v>0</v>
      </c>
      <c r="K21" s="47">
        <v>0</v>
      </c>
      <c r="L21" s="43">
        <v>1</v>
      </c>
      <c r="M21" s="47">
        <v>0</v>
      </c>
      <c r="N21" s="43">
        <f t="shared" si="1"/>
        <v>1</v>
      </c>
      <c r="O21" s="47">
        <f t="shared" si="1"/>
        <v>0</v>
      </c>
      <c r="P21" s="45">
        <f>O21+N21</f>
        <v>1</v>
      </c>
    </row>
    <row r="22" spans="1:16" ht="12.75" customHeight="1">
      <c r="A22" s="7"/>
      <c r="B22" s="11"/>
      <c r="C22" s="19"/>
      <c r="D22" s="11"/>
      <c r="E22" s="19"/>
      <c r="F22" s="11"/>
      <c r="G22" s="19"/>
      <c r="H22" s="11"/>
      <c r="I22" s="19"/>
      <c r="J22" s="11"/>
      <c r="K22" s="19"/>
      <c r="L22" s="11"/>
      <c r="M22" s="19"/>
      <c r="N22" s="11"/>
      <c r="O22" s="19"/>
      <c r="P22" s="13"/>
    </row>
    <row r="25" ht="12.75" customHeight="1">
      <c r="A25" s="7" t="s">
        <v>14</v>
      </c>
    </row>
    <row r="26" spans="1:16" s="26" customFormat="1" ht="12.75" customHeight="1">
      <c r="A26" s="7" t="s">
        <v>15</v>
      </c>
      <c r="B26" s="33" t="s">
        <v>2</v>
      </c>
      <c r="C26" s="34"/>
      <c r="D26" s="33" t="s">
        <v>3</v>
      </c>
      <c r="E26" s="34"/>
      <c r="F26" s="33" t="s">
        <v>4</v>
      </c>
      <c r="G26" s="34"/>
      <c r="H26" s="33" t="s">
        <v>5</v>
      </c>
      <c r="I26" s="34"/>
      <c r="J26" s="33" t="s">
        <v>6</v>
      </c>
      <c r="K26" s="34"/>
      <c r="L26" s="33" t="s">
        <v>7</v>
      </c>
      <c r="M26" s="34"/>
      <c r="N26" s="33" t="s">
        <v>8</v>
      </c>
      <c r="O26" s="34"/>
      <c r="P26" s="29" t="s">
        <v>9</v>
      </c>
    </row>
    <row r="27" spans="1:16" s="26" customFormat="1" ht="12.75" customHeight="1">
      <c r="A27" s="7" t="s">
        <v>16</v>
      </c>
      <c r="B27" s="30" t="s">
        <v>10</v>
      </c>
      <c r="C27" s="31" t="s">
        <v>11</v>
      </c>
      <c r="D27" s="30" t="s">
        <v>10</v>
      </c>
      <c r="E27" s="31" t="s">
        <v>11</v>
      </c>
      <c r="F27" s="30" t="s">
        <v>10</v>
      </c>
      <c r="G27" s="31" t="s">
        <v>11</v>
      </c>
      <c r="H27" s="30" t="s">
        <v>10</v>
      </c>
      <c r="I27" s="31" t="s">
        <v>11</v>
      </c>
      <c r="J27" s="30" t="s">
        <v>10</v>
      </c>
      <c r="K27" s="31" t="s">
        <v>11</v>
      </c>
      <c r="L27" s="30" t="s">
        <v>10</v>
      </c>
      <c r="M27" s="31" t="s">
        <v>11</v>
      </c>
      <c r="N27" s="30" t="s">
        <v>10</v>
      </c>
      <c r="O27" s="31" t="s">
        <v>11</v>
      </c>
      <c r="P27" s="32" t="s">
        <v>8</v>
      </c>
    </row>
    <row r="28" spans="1:16" ht="12.75" customHeight="1">
      <c r="A28" s="7"/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6"/>
    </row>
    <row r="29" spans="1:16" ht="12.75" customHeight="1">
      <c r="A29" s="7" t="s">
        <v>12</v>
      </c>
      <c r="B29" s="43">
        <v>12</v>
      </c>
      <c r="C29" s="44">
        <v>1</v>
      </c>
      <c r="D29" s="43">
        <v>0</v>
      </c>
      <c r="E29" s="44">
        <v>0</v>
      </c>
      <c r="F29" s="43">
        <v>0</v>
      </c>
      <c r="G29" s="44">
        <v>1</v>
      </c>
      <c r="H29" s="43">
        <v>0</v>
      </c>
      <c r="I29" s="44">
        <v>0</v>
      </c>
      <c r="J29" s="43">
        <v>0</v>
      </c>
      <c r="K29" s="44">
        <v>0</v>
      </c>
      <c r="L29" s="43">
        <v>8</v>
      </c>
      <c r="M29" s="44">
        <v>1</v>
      </c>
      <c r="N29" s="43">
        <f aca="true" t="shared" si="2" ref="N29:O33">L29+J29+H29+F29+D29+B29</f>
        <v>20</v>
      </c>
      <c r="O29" s="44">
        <f t="shared" si="2"/>
        <v>3</v>
      </c>
      <c r="P29" s="45">
        <f>O29+N29</f>
        <v>23</v>
      </c>
    </row>
    <row r="30" spans="1:16" s="2" customFormat="1" ht="12.75" customHeight="1">
      <c r="A30" s="17" t="s">
        <v>46</v>
      </c>
      <c r="B30" s="43">
        <v>13</v>
      </c>
      <c r="C30" s="44">
        <v>2</v>
      </c>
      <c r="D30" s="43">
        <v>0</v>
      </c>
      <c r="E30" s="44">
        <v>0</v>
      </c>
      <c r="F30" s="43">
        <v>0</v>
      </c>
      <c r="G30" s="44">
        <v>1</v>
      </c>
      <c r="H30" s="43">
        <v>0</v>
      </c>
      <c r="I30" s="44">
        <v>0</v>
      </c>
      <c r="J30" s="43">
        <v>0</v>
      </c>
      <c r="K30" s="44">
        <v>0</v>
      </c>
      <c r="L30" s="43">
        <v>9</v>
      </c>
      <c r="M30" s="44">
        <v>1</v>
      </c>
      <c r="N30" s="43">
        <f t="shared" si="2"/>
        <v>22</v>
      </c>
      <c r="O30" s="44">
        <f t="shared" si="2"/>
        <v>4</v>
      </c>
      <c r="P30" s="45">
        <f>O30+N30</f>
        <v>26</v>
      </c>
    </row>
    <row r="31" spans="1:16" s="2" customFormat="1" ht="12.75" customHeight="1">
      <c r="A31" s="17" t="s">
        <v>47</v>
      </c>
      <c r="B31" s="43">
        <v>14</v>
      </c>
      <c r="C31" s="44">
        <v>3</v>
      </c>
      <c r="D31" s="43">
        <v>0</v>
      </c>
      <c r="E31" s="44">
        <v>0</v>
      </c>
      <c r="F31" s="43">
        <v>0</v>
      </c>
      <c r="G31" s="44">
        <v>1</v>
      </c>
      <c r="H31" s="43">
        <v>1</v>
      </c>
      <c r="I31" s="44">
        <v>0</v>
      </c>
      <c r="J31" s="43">
        <v>0</v>
      </c>
      <c r="K31" s="44">
        <v>0</v>
      </c>
      <c r="L31" s="43">
        <v>9</v>
      </c>
      <c r="M31" s="44">
        <v>1</v>
      </c>
      <c r="N31" s="43">
        <f t="shared" si="2"/>
        <v>24</v>
      </c>
      <c r="O31" s="44">
        <f t="shared" si="2"/>
        <v>5</v>
      </c>
      <c r="P31" s="45">
        <f>O31+N31</f>
        <v>29</v>
      </c>
    </row>
    <row r="32" spans="1:16" s="2" customFormat="1" ht="12.75" customHeight="1">
      <c r="A32" s="17" t="s">
        <v>48</v>
      </c>
      <c r="B32" s="43">
        <v>14</v>
      </c>
      <c r="C32" s="47">
        <v>3</v>
      </c>
      <c r="D32" s="43">
        <v>0</v>
      </c>
      <c r="E32" s="47">
        <v>1</v>
      </c>
      <c r="F32" s="43">
        <v>0</v>
      </c>
      <c r="G32" s="47">
        <v>1</v>
      </c>
      <c r="H32" s="43">
        <v>1</v>
      </c>
      <c r="I32" s="47">
        <v>1</v>
      </c>
      <c r="J32" s="43">
        <v>0</v>
      </c>
      <c r="K32" s="47">
        <v>0</v>
      </c>
      <c r="L32" s="43">
        <v>14</v>
      </c>
      <c r="M32" s="47">
        <v>3</v>
      </c>
      <c r="N32" s="43">
        <f t="shared" si="2"/>
        <v>29</v>
      </c>
      <c r="O32" s="47">
        <f t="shared" si="2"/>
        <v>9</v>
      </c>
      <c r="P32" s="45">
        <f>O32+N32</f>
        <v>38</v>
      </c>
    </row>
    <row r="33" spans="1:16" s="2" customFormat="1" ht="12.75" customHeight="1">
      <c r="A33" s="17" t="s">
        <v>51</v>
      </c>
      <c r="B33" s="43">
        <v>9</v>
      </c>
      <c r="C33" s="47">
        <v>3</v>
      </c>
      <c r="D33" s="43">
        <v>0</v>
      </c>
      <c r="E33" s="47">
        <v>0</v>
      </c>
      <c r="F33" s="43">
        <v>0</v>
      </c>
      <c r="G33" s="47">
        <v>1</v>
      </c>
      <c r="H33" s="43">
        <v>0</v>
      </c>
      <c r="I33" s="47">
        <v>1</v>
      </c>
      <c r="J33" s="43">
        <v>0</v>
      </c>
      <c r="K33" s="47">
        <v>0</v>
      </c>
      <c r="L33" s="43">
        <v>9</v>
      </c>
      <c r="M33" s="47">
        <v>2</v>
      </c>
      <c r="N33" s="43">
        <f t="shared" si="2"/>
        <v>18</v>
      </c>
      <c r="O33" s="47">
        <f t="shared" si="2"/>
        <v>7</v>
      </c>
      <c r="P33" s="45">
        <f>O33+N33</f>
        <v>25</v>
      </c>
    </row>
    <row r="34" spans="1:16" ht="12.75" customHeight="1">
      <c r="A34" s="7"/>
      <c r="B34" s="11"/>
      <c r="C34" s="19"/>
      <c r="D34" s="11"/>
      <c r="E34" s="19"/>
      <c r="F34" s="11"/>
      <c r="G34" s="19"/>
      <c r="H34" s="11"/>
      <c r="I34" s="19"/>
      <c r="J34" s="11"/>
      <c r="K34" s="19"/>
      <c r="L34" s="11"/>
      <c r="M34" s="19"/>
      <c r="N34" s="11"/>
      <c r="O34" s="19"/>
      <c r="P34" s="1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workbookViewId="0" topLeftCell="C8">
      <selection activeCell="X26" sqref="X26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7" t="s">
        <v>14</v>
      </c>
    </row>
    <row r="4" spans="1:4" s="37" customFormat="1" ht="12.75" customHeight="1">
      <c r="A4" s="25" t="s">
        <v>15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0"/>
      <c r="C5" s="10"/>
      <c r="D5" s="10"/>
    </row>
    <row r="6" spans="1:4" ht="12.75" customHeight="1">
      <c r="A6" s="7" t="s">
        <v>12</v>
      </c>
      <c r="B6" s="16">
        <v>23</v>
      </c>
      <c r="C6" s="16">
        <v>18</v>
      </c>
      <c r="D6" s="16">
        <v>11</v>
      </c>
    </row>
    <row r="7" spans="1:4" s="2" customFormat="1" ht="12.75" customHeight="1">
      <c r="A7" s="17" t="s">
        <v>46</v>
      </c>
      <c r="B7" s="16">
        <v>26</v>
      </c>
      <c r="C7" s="16">
        <v>24</v>
      </c>
      <c r="D7" s="16">
        <v>20</v>
      </c>
    </row>
    <row r="8" spans="1:4" s="2" customFormat="1" ht="12.75" customHeight="1">
      <c r="A8" s="17" t="s">
        <v>47</v>
      </c>
      <c r="B8" s="16">
        <v>29</v>
      </c>
      <c r="C8" s="16">
        <v>29</v>
      </c>
      <c r="D8" s="16">
        <v>20</v>
      </c>
    </row>
    <row r="9" spans="1:4" s="2" customFormat="1" ht="12.75" customHeight="1">
      <c r="A9" s="17" t="s">
        <v>48</v>
      </c>
      <c r="B9" s="14">
        <f>ATS!P32</f>
        <v>38</v>
      </c>
      <c r="C9" s="14">
        <v>36</v>
      </c>
      <c r="D9" s="16">
        <v>20</v>
      </c>
    </row>
    <row r="10" spans="1:4" s="2" customFormat="1" ht="12.75" customHeight="1">
      <c r="A10" s="17" t="s">
        <v>51</v>
      </c>
      <c r="B10" s="14">
        <f>ATS!P33</f>
        <v>25</v>
      </c>
      <c r="C10" s="14">
        <v>25</v>
      </c>
      <c r="D10" s="16">
        <v>18</v>
      </c>
    </row>
    <row r="11" spans="1:4" ht="12.75" customHeight="1">
      <c r="A11" s="7"/>
      <c r="B11" s="8"/>
      <c r="C11" s="8"/>
      <c r="D11" s="9"/>
    </row>
    <row r="13" spans="1:8" s="26" customFormat="1" ht="12.75" customHeight="1">
      <c r="A13" s="7" t="s">
        <v>21</v>
      </c>
      <c r="B13" s="35" t="s">
        <v>22</v>
      </c>
      <c r="C13" s="35" t="s">
        <v>22</v>
      </c>
      <c r="D13" s="35" t="s">
        <v>8</v>
      </c>
      <c r="E13" s="35" t="s">
        <v>14</v>
      </c>
      <c r="F13" s="35" t="s">
        <v>14</v>
      </c>
      <c r="G13" s="29" t="s">
        <v>8</v>
      </c>
      <c r="H13" s="29" t="s">
        <v>9</v>
      </c>
    </row>
    <row r="14" spans="1:8" s="26" customFormat="1" ht="12.75" customHeight="1">
      <c r="A14" s="27"/>
      <c r="B14" s="30" t="s">
        <v>23</v>
      </c>
      <c r="C14" s="30" t="s">
        <v>24</v>
      </c>
      <c r="D14" s="30" t="s">
        <v>22</v>
      </c>
      <c r="E14" s="30" t="s">
        <v>25</v>
      </c>
      <c r="F14" s="30" t="s">
        <v>26</v>
      </c>
      <c r="G14" s="32" t="s">
        <v>14</v>
      </c>
      <c r="H14" s="32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12</v>
      </c>
      <c r="B16" s="49">
        <v>0</v>
      </c>
      <c r="C16" s="49">
        <v>3</v>
      </c>
      <c r="D16" s="49">
        <f>C16+B16</f>
        <v>3</v>
      </c>
      <c r="E16" s="49">
        <v>105</v>
      </c>
      <c r="F16" s="49">
        <v>252</v>
      </c>
      <c r="G16" s="49">
        <f>F16+E16</f>
        <v>357</v>
      </c>
      <c r="H16" s="50">
        <f>G16+D16</f>
        <v>360</v>
      </c>
    </row>
    <row r="17" spans="1:8" ht="12.75" customHeight="1">
      <c r="A17" s="17" t="s">
        <v>46</v>
      </c>
      <c r="B17" s="49">
        <v>0</v>
      </c>
      <c r="C17" s="49">
        <v>12</v>
      </c>
      <c r="D17" s="49">
        <v>12</v>
      </c>
      <c r="E17" s="49">
        <v>246</v>
      </c>
      <c r="F17" s="49">
        <v>207</v>
      </c>
      <c r="G17" s="49">
        <f>F17+E17</f>
        <v>453</v>
      </c>
      <c r="H17" s="50">
        <f>G17+D17</f>
        <v>465</v>
      </c>
    </row>
    <row r="18" spans="1:8" ht="12.75" customHeight="1">
      <c r="A18" s="7" t="s">
        <v>47</v>
      </c>
      <c r="B18" s="49">
        <v>0</v>
      </c>
      <c r="C18" s="49">
        <v>24</v>
      </c>
      <c r="D18" s="49">
        <f>C18+B18</f>
        <v>24</v>
      </c>
      <c r="E18" s="49">
        <v>331</v>
      </c>
      <c r="F18" s="49">
        <v>238</v>
      </c>
      <c r="G18" s="49">
        <f>F18+E18</f>
        <v>569</v>
      </c>
      <c r="H18" s="50">
        <f>G18+D18</f>
        <v>593</v>
      </c>
    </row>
    <row r="19" spans="1:8" ht="12.75" customHeight="1">
      <c r="A19" s="7" t="s">
        <v>48</v>
      </c>
      <c r="B19" s="49">
        <v>175</v>
      </c>
      <c r="C19" s="49">
        <v>3</v>
      </c>
      <c r="D19" s="49">
        <f>C19+B19</f>
        <v>178</v>
      </c>
      <c r="E19" s="49">
        <v>373</v>
      </c>
      <c r="F19" s="49">
        <v>260</v>
      </c>
      <c r="G19" s="49">
        <f>F19+E19</f>
        <v>633</v>
      </c>
      <c r="H19" s="50">
        <f>G19+D19</f>
        <v>811</v>
      </c>
    </row>
    <row r="20" spans="1:8" ht="12.75" customHeight="1">
      <c r="A20" s="7" t="s">
        <v>51</v>
      </c>
      <c r="B20" s="49">
        <v>0</v>
      </c>
      <c r="C20" s="49">
        <v>6</v>
      </c>
      <c r="D20" s="49">
        <f>C20+B20</f>
        <v>6</v>
      </c>
      <c r="E20" s="49">
        <v>223</v>
      </c>
      <c r="F20" s="49">
        <v>231</v>
      </c>
      <c r="G20" s="49">
        <f>F20+E20</f>
        <v>454</v>
      </c>
      <c r="H20" s="50">
        <f>G20+D20</f>
        <v>460</v>
      </c>
    </row>
    <row r="21" spans="1:8" ht="12.75" customHeight="1">
      <c r="A21" s="27"/>
      <c r="B21" s="11"/>
      <c r="C21" s="11"/>
      <c r="D21" s="11"/>
      <c r="E21" s="11"/>
      <c r="F21" s="11"/>
      <c r="G21" s="11"/>
      <c r="H21" s="13"/>
    </row>
    <row r="23" spans="1:8" s="26" customFormat="1" ht="12.75" customHeight="1">
      <c r="A23" s="7" t="s">
        <v>27</v>
      </c>
      <c r="B23" s="35" t="s">
        <v>22</v>
      </c>
      <c r="C23" s="35" t="s">
        <v>22</v>
      </c>
      <c r="D23" s="35" t="s">
        <v>8</v>
      </c>
      <c r="E23" s="35" t="s">
        <v>14</v>
      </c>
      <c r="F23" s="35" t="s">
        <v>28</v>
      </c>
      <c r="G23" s="35" t="s">
        <v>29</v>
      </c>
      <c r="H23" s="29" t="s">
        <v>9</v>
      </c>
    </row>
    <row r="24" spans="1:8" s="26" customFormat="1" ht="12.75" customHeight="1">
      <c r="A24" s="27"/>
      <c r="B24" s="30" t="s">
        <v>30</v>
      </c>
      <c r="C24" s="30" t="s">
        <v>31</v>
      </c>
      <c r="D24" s="30" t="s">
        <v>22</v>
      </c>
      <c r="E24" s="30" t="s">
        <v>25</v>
      </c>
      <c r="F24" s="30" t="s">
        <v>26</v>
      </c>
      <c r="G24" s="30" t="s">
        <v>14</v>
      </c>
      <c r="H24" s="32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12</v>
      </c>
      <c r="B26" s="22">
        <v>0</v>
      </c>
      <c r="C26" s="22">
        <v>4.44</v>
      </c>
      <c r="D26" s="22">
        <f>C26+B26</f>
        <v>4.44</v>
      </c>
      <c r="E26" s="22">
        <v>562.8</v>
      </c>
      <c r="F26" s="22">
        <v>4435.2</v>
      </c>
      <c r="G26" s="22">
        <f>F26+E26</f>
        <v>4998</v>
      </c>
      <c r="H26" s="23">
        <f>G26+D26</f>
        <v>5002.44</v>
      </c>
    </row>
    <row r="27" spans="1:8" ht="12.75" customHeight="1">
      <c r="A27" s="17" t="s">
        <v>46</v>
      </c>
      <c r="B27" s="22">
        <v>0</v>
      </c>
      <c r="C27" s="22">
        <v>17.76</v>
      </c>
      <c r="D27" s="22">
        <f>C27+B27</f>
        <v>17.76</v>
      </c>
      <c r="E27" s="22">
        <v>1318.56</v>
      </c>
      <c r="F27" s="22">
        <v>3643.2</v>
      </c>
      <c r="G27" s="22">
        <f>F27+E27</f>
        <v>4961.76</v>
      </c>
      <c r="H27" s="23">
        <f>G27+D27</f>
        <v>4979.52</v>
      </c>
    </row>
    <row r="28" spans="1:8" ht="12.75" customHeight="1">
      <c r="A28" s="7" t="s">
        <v>47</v>
      </c>
      <c r="B28" s="22">
        <v>0</v>
      </c>
      <c r="C28" s="22">
        <v>35.52</v>
      </c>
      <c r="D28" s="22">
        <f>C28+B28</f>
        <v>35.52</v>
      </c>
      <c r="E28" s="22">
        <v>1774.16</v>
      </c>
      <c r="F28" s="22">
        <v>4188.8</v>
      </c>
      <c r="G28" s="22">
        <f>F28+E28</f>
        <v>5962.96</v>
      </c>
      <c r="H28" s="23">
        <f>G28+D28</f>
        <v>5998.4800000000005</v>
      </c>
    </row>
    <row r="29" spans="1:8" ht="12.75" customHeight="1">
      <c r="A29" s="7" t="s">
        <v>48</v>
      </c>
      <c r="B29" s="22">
        <v>192.5</v>
      </c>
      <c r="C29" s="22">
        <v>4.44</v>
      </c>
      <c r="D29" s="22">
        <f>C29+B29</f>
        <v>196.94</v>
      </c>
      <c r="E29" s="22">
        <v>1999.28</v>
      </c>
      <c r="F29" s="22">
        <v>4576</v>
      </c>
      <c r="G29" s="22">
        <f>F29+E29</f>
        <v>6575.28</v>
      </c>
      <c r="H29" s="23">
        <f>G29+D29</f>
        <v>6772.219999999999</v>
      </c>
    </row>
    <row r="30" spans="1:8" ht="12.75" customHeight="1">
      <c r="A30" s="7" t="s">
        <v>51</v>
      </c>
      <c r="B30" s="22">
        <v>0</v>
      </c>
      <c r="C30" s="22">
        <v>8.88</v>
      </c>
      <c r="D30" s="22">
        <f>C30+B30</f>
        <v>8.88</v>
      </c>
      <c r="E30" s="22">
        <v>1195.28</v>
      </c>
      <c r="F30" s="22">
        <v>4065.6</v>
      </c>
      <c r="G30" s="22">
        <f>F30+E30</f>
        <v>5260.88</v>
      </c>
      <c r="H30" s="23">
        <f>G30+D30</f>
        <v>5269.76</v>
      </c>
    </row>
    <row r="31" spans="1:8" ht="12.75" customHeight="1">
      <c r="A31" s="27"/>
      <c r="B31" s="11"/>
      <c r="C31" s="11"/>
      <c r="D31" s="11"/>
      <c r="E31" s="11"/>
      <c r="F31" s="11"/>
      <c r="G31" s="11"/>
      <c r="H31" s="13"/>
    </row>
    <row r="65" s="2" customFormat="1" ht="12.75" customHeight="1">
      <c r="A65" s="28"/>
    </row>
    <row r="74" s="2" customFormat="1" ht="12.75" customHeight="1">
      <c r="A74" s="28"/>
    </row>
    <row r="108" s="2" customFormat="1" ht="12.75" customHeight="1">
      <c r="A108" s="28"/>
    </row>
    <row r="117" s="2" customFormat="1" ht="12.75" customHeight="1">
      <c r="A117" s="28"/>
    </row>
    <row r="150" s="2" customFormat="1" ht="12.75" customHeight="1">
      <c r="A150" s="28"/>
    </row>
    <row r="216" s="2" customFormat="1" ht="12.75" customHeight="1">
      <c r="A216" s="28"/>
    </row>
    <row r="226" s="2" customFormat="1" ht="12.75" customHeight="1">
      <c r="A226" s="28"/>
    </row>
    <row r="291" s="2" customFormat="1" ht="12.75" customHeight="1">
      <c r="A291" s="28"/>
    </row>
    <row r="324" s="2" customFormat="1" ht="12.75" customHeight="1">
      <c r="A324" s="28"/>
    </row>
    <row r="355" s="2" customFormat="1" ht="12.75" customHeight="1">
      <c r="A355" s="28"/>
    </row>
    <row r="364" s="2" customFormat="1" ht="12.75" customHeight="1">
      <c r="A364" s="28"/>
    </row>
    <row r="395" s="2" customFormat="1" ht="12.75" customHeight="1">
      <c r="A395" s="28"/>
    </row>
    <row r="399" ht="12.75" customHeight="1">
      <c r="A399" s="27"/>
    </row>
    <row r="416" s="2" customFormat="1" ht="12.75" customHeight="1">
      <c r="A416" s="28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workbookViewId="0" topLeftCell="C1">
      <selection activeCell="C26" sqref="C26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32</v>
      </c>
    </row>
    <row r="3" spans="1:8" s="26" customFormat="1" ht="12.75" customHeight="1">
      <c r="A3" s="7" t="s">
        <v>21</v>
      </c>
      <c r="B3" s="35" t="s">
        <v>22</v>
      </c>
      <c r="C3" s="35" t="s">
        <v>22</v>
      </c>
      <c r="D3" s="35" t="s">
        <v>8</v>
      </c>
      <c r="E3" s="35" t="s">
        <v>14</v>
      </c>
      <c r="F3" s="35" t="s">
        <v>14</v>
      </c>
      <c r="G3" s="29" t="s">
        <v>8</v>
      </c>
      <c r="H3" s="29" t="s">
        <v>9</v>
      </c>
    </row>
    <row r="4" spans="1:8" s="26" customFormat="1" ht="12.75" customHeight="1">
      <c r="A4" s="27"/>
      <c r="B4" s="30" t="s">
        <v>23</v>
      </c>
      <c r="C4" s="30" t="s">
        <v>24</v>
      </c>
      <c r="D4" s="30" t="s">
        <v>22</v>
      </c>
      <c r="E4" s="30" t="s">
        <v>25</v>
      </c>
      <c r="F4" s="30" t="s">
        <v>26</v>
      </c>
      <c r="G4" s="32" t="s">
        <v>14</v>
      </c>
      <c r="H4" s="32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12</v>
      </c>
      <c r="B6" s="49">
        <v>300</v>
      </c>
      <c r="C6" s="49">
        <v>12</v>
      </c>
      <c r="D6" s="49">
        <f>C6+B6</f>
        <v>312</v>
      </c>
      <c r="E6" s="49">
        <v>9</v>
      </c>
      <c r="F6" s="49">
        <v>0</v>
      </c>
      <c r="G6" s="49">
        <f>F6+E6</f>
        <v>9</v>
      </c>
      <c r="H6" s="50">
        <f>G6+D6</f>
        <v>321</v>
      </c>
    </row>
    <row r="7" spans="1:8" ht="12.75" customHeight="1">
      <c r="A7" s="17" t="s">
        <v>46</v>
      </c>
      <c r="B7" s="49">
        <v>340</v>
      </c>
      <c r="C7" s="49">
        <v>9</v>
      </c>
      <c r="D7" s="49">
        <f>C7+B7</f>
        <v>349</v>
      </c>
      <c r="E7" s="49">
        <v>0</v>
      </c>
      <c r="F7" s="49">
        <v>0</v>
      </c>
      <c r="G7" s="49">
        <f>F7+E7</f>
        <v>0</v>
      </c>
      <c r="H7" s="50">
        <f>G7+D7</f>
        <v>349</v>
      </c>
    </row>
    <row r="8" spans="1:8" ht="12.75" customHeight="1">
      <c r="A8" s="7" t="s">
        <v>47</v>
      </c>
      <c r="B8" s="49">
        <v>424</v>
      </c>
      <c r="C8" s="49">
        <v>9</v>
      </c>
      <c r="D8" s="49">
        <f>C8+B8</f>
        <v>433</v>
      </c>
      <c r="E8" s="49">
        <v>0</v>
      </c>
      <c r="F8" s="49">
        <v>0</v>
      </c>
      <c r="G8" s="49">
        <f>F8+E8</f>
        <v>0</v>
      </c>
      <c r="H8" s="50">
        <f>G8+D8</f>
        <v>433</v>
      </c>
    </row>
    <row r="9" spans="1:8" ht="12.75" customHeight="1">
      <c r="A9" s="7" t="s">
        <v>48</v>
      </c>
      <c r="B9" s="49">
        <v>552</v>
      </c>
      <c r="C9" s="49">
        <v>9</v>
      </c>
      <c r="D9" s="49">
        <f>C9+B9</f>
        <v>561</v>
      </c>
      <c r="E9" s="49">
        <v>0</v>
      </c>
      <c r="F9" s="49">
        <v>0</v>
      </c>
      <c r="G9" s="49">
        <v>0</v>
      </c>
      <c r="H9" s="50">
        <f>G9+D9</f>
        <v>561</v>
      </c>
    </row>
    <row r="10" spans="1:8" ht="12.75" customHeight="1">
      <c r="A10" s="7" t="s">
        <v>51</v>
      </c>
      <c r="B10" s="49">
        <v>304</v>
      </c>
      <c r="C10" s="49">
        <v>12</v>
      </c>
      <c r="D10" s="49">
        <f>C10+B10</f>
        <v>316</v>
      </c>
      <c r="E10" s="49">
        <v>0</v>
      </c>
      <c r="F10" s="49">
        <v>0</v>
      </c>
      <c r="G10" s="49">
        <v>0</v>
      </c>
      <c r="H10" s="50">
        <f>G10+D10</f>
        <v>316</v>
      </c>
    </row>
    <row r="11" spans="1:8" ht="12.75" customHeight="1">
      <c r="A11" s="27"/>
      <c r="B11" s="11"/>
      <c r="C11" s="11"/>
      <c r="D11" s="11"/>
      <c r="E11" s="11"/>
      <c r="F11" s="11"/>
      <c r="G11" s="11"/>
      <c r="H11" s="13"/>
    </row>
    <row r="12" spans="1:8" ht="12.75" customHeight="1">
      <c r="A12" s="27"/>
      <c r="B12"/>
      <c r="C12"/>
      <c r="D12"/>
      <c r="E12"/>
      <c r="F12"/>
      <c r="G12"/>
      <c r="H12"/>
    </row>
    <row r="13" spans="1:8" s="26" customFormat="1" ht="12.75" customHeight="1">
      <c r="A13" s="7" t="s">
        <v>27</v>
      </c>
      <c r="B13" s="35" t="s">
        <v>22</v>
      </c>
      <c r="C13" s="35" t="s">
        <v>22</v>
      </c>
      <c r="D13" s="35" t="s">
        <v>8</v>
      </c>
      <c r="E13" s="35" t="s">
        <v>14</v>
      </c>
      <c r="F13" s="35" t="s">
        <v>28</v>
      </c>
      <c r="G13" s="35" t="s">
        <v>29</v>
      </c>
      <c r="H13" s="29" t="s">
        <v>9</v>
      </c>
    </row>
    <row r="14" spans="1:8" s="26" customFormat="1" ht="12.75" customHeight="1">
      <c r="A14" s="27"/>
      <c r="B14" s="30" t="s">
        <v>30</v>
      </c>
      <c r="C14" s="30" t="s">
        <v>31</v>
      </c>
      <c r="D14" s="30" t="s">
        <v>22</v>
      </c>
      <c r="E14" s="30" t="s">
        <v>25</v>
      </c>
      <c r="F14" s="30" t="s">
        <v>26</v>
      </c>
      <c r="G14" s="30" t="s">
        <v>14</v>
      </c>
      <c r="H14" s="32" t="s">
        <v>8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12</v>
      </c>
      <c r="B16" s="22">
        <v>330</v>
      </c>
      <c r="C16" s="22">
        <v>17.76</v>
      </c>
      <c r="D16" s="22">
        <f>C16+B16</f>
        <v>347.76</v>
      </c>
      <c r="E16" s="22">
        <v>48.24</v>
      </c>
      <c r="F16" s="22">
        <v>0</v>
      </c>
      <c r="G16" s="22">
        <f>F16+E16</f>
        <v>48.24</v>
      </c>
      <c r="H16" s="23">
        <f>G16+D16</f>
        <v>396</v>
      </c>
    </row>
    <row r="17" spans="1:8" ht="12.75" customHeight="1">
      <c r="A17" s="17" t="s">
        <v>46</v>
      </c>
      <c r="B17" s="22">
        <v>374</v>
      </c>
      <c r="C17" s="22">
        <v>13.32</v>
      </c>
      <c r="D17" s="22">
        <f>C17+B17</f>
        <v>387.32</v>
      </c>
      <c r="E17" s="22">
        <v>0</v>
      </c>
      <c r="F17" s="22">
        <v>0</v>
      </c>
      <c r="G17" s="22">
        <f>F17+E17</f>
        <v>0</v>
      </c>
      <c r="H17" s="23">
        <f>G17+D17</f>
        <v>387.32</v>
      </c>
    </row>
    <row r="18" spans="1:8" ht="12.75" customHeight="1">
      <c r="A18" s="7" t="s">
        <v>47</v>
      </c>
      <c r="B18" s="22">
        <v>466.4</v>
      </c>
      <c r="C18" s="22">
        <v>13.32</v>
      </c>
      <c r="D18" s="22">
        <f>C18+B18</f>
        <v>479.71999999999997</v>
      </c>
      <c r="E18" s="22">
        <v>0</v>
      </c>
      <c r="F18" s="22">
        <v>0</v>
      </c>
      <c r="G18" s="22">
        <f>F18+E18</f>
        <v>0</v>
      </c>
      <c r="H18" s="23">
        <f>G18+D18</f>
        <v>479.71999999999997</v>
      </c>
    </row>
    <row r="19" spans="1:8" ht="12.75" customHeight="1">
      <c r="A19" s="7" t="s">
        <v>48</v>
      </c>
      <c r="B19" s="22">
        <v>607.2</v>
      </c>
      <c r="C19" s="22">
        <v>13.32</v>
      </c>
      <c r="D19" s="22">
        <f>C19+B19</f>
        <v>620.5200000000001</v>
      </c>
      <c r="E19" s="22">
        <v>0</v>
      </c>
      <c r="F19" s="22">
        <v>0</v>
      </c>
      <c r="G19" s="22">
        <f>F19+E19</f>
        <v>0</v>
      </c>
      <c r="H19" s="23">
        <f>G19+D19</f>
        <v>620.5200000000001</v>
      </c>
    </row>
    <row r="20" spans="1:8" ht="12.75" customHeight="1">
      <c r="A20" s="7" t="s">
        <v>51</v>
      </c>
      <c r="B20" s="22">
        <v>334.4</v>
      </c>
      <c r="C20" s="22">
        <v>17.76</v>
      </c>
      <c r="D20" s="22">
        <f>C20+B20</f>
        <v>352.15999999999997</v>
      </c>
      <c r="E20" s="22">
        <v>0</v>
      </c>
      <c r="F20" s="22">
        <v>0</v>
      </c>
      <c r="G20" s="22">
        <f>F20+E20</f>
        <v>0</v>
      </c>
      <c r="H20" s="23">
        <f>G20+D20</f>
        <v>352.15999999999997</v>
      </c>
    </row>
    <row r="21" spans="1:8" ht="12.75" customHeight="1">
      <c r="A21" s="27"/>
      <c r="B21" s="11"/>
      <c r="C21" s="11"/>
      <c r="D21" s="11"/>
      <c r="E21" s="11"/>
      <c r="F21" s="11"/>
      <c r="G21" s="11"/>
      <c r="H21" s="13"/>
    </row>
    <row r="31" spans="1:9" s="2" customFormat="1" ht="12.75" customHeight="1">
      <c r="A31" s="26"/>
      <c r="B31" s="3"/>
      <c r="C31" s="3"/>
      <c r="D31" s="3"/>
      <c r="E31" s="3"/>
      <c r="F31" s="3"/>
      <c r="G31" s="3"/>
      <c r="H31" s="3"/>
      <c r="I31" s="3"/>
    </row>
    <row r="40" spans="1:9" s="2" customFormat="1" ht="12.75" customHeight="1">
      <c r="A40" s="26"/>
      <c r="B40" s="3"/>
      <c r="C40" s="3"/>
      <c r="D40" s="3"/>
      <c r="E40" s="3"/>
      <c r="F40" s="3"/>
      <c r="G40" s="3"/>
      <c r="H40" s="3"/>
      <c r="I40" s="3"/>
    </row>
    <row r="74" spans="1:9" s="2" customFormat="1" ht="12.75" customHeight="1">
      <c r="A74" s="26"/>
      <c r="B74" s="3"/>
      <c r="C74" s="3"/>
      <c r="D74" s="3"/>
      <c r="E74" s="3"/>
      <c r="F74" s="3"/>
      <c r="G74" s="3"/>
      <c r="H74" s="3"/>
      <c r="I74" s="3"/>
    </row>
    <row r="83" spans="1:9" s="2" customFormat="1" ht="12.75" customHeight="1">
      <c r="A83" s="26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6"/>
      <c r="B116" s="3"/>
      <c r="C116" s="3"/>
      <c r="D116" s="3"/>
      <c r="E116" s="3"/>
      <c r="F116" s="3"/>
      <c r="G116" s="3"/>
      <c r="H116" s="3"/>
      <c r="I116" s="3"/>
    </row>
    <row r="182" spans="1:9" s="2" customFormat="1" ht="12.75" customHeight="1">
      <c r="A182" s="26"/>
      <c r="B182" s="3"/>
      <c r="C182" s="3"/>
      <c r="D182" s="3"/>
      <c r="E182" s="3"/>
      <c r="F182" s="3"/>
      <c r="G182" s="3"/>
      <c r="H182" s="3"/>
      <c r="I182" s="3"/>
    </row>
    <row r="192" spans="1:9" s="2" customFormat="1" ht="12.75" customHeight="1">
      <c r="A192" s="26"/>
      <c r="B192" s="3"/>
      <c r="C192" s="3"/>
      <c r="D192" s="3"/>
      <c r="E192" s="3"/>
      <c r="F192" s="3"/>
      <c r="G192" s="3"/>
      <c r="H192" s="3"/>
      <c r="I192" s="3"/>
    </row>
    <row r="257" spans="1:9" s="2" customFormat="1" ht="12.75" customHeight="1">
      <c r="A257" s="26"/>
      <c r="B257" s="3"/>
      <c r="C257" s="3"/>
      <c r="D257" s="3"/>
      <c r="E257" s="3"/>
      <c r="F257" s="3"/>
      <c r="G257" s="3"/>
      <c r="H257" s="3"/>
      <c r="I257" s="3"/>
    </row>
    <row r="290" spans="1:9" s="2" customFormat="1" ht="12.75" customHeight="1">
      <c r="A290" s="26"/>
      <c r="B290" s="3"/>
      <c r="C290" s="3"/>
      <c r="D290" s="3"/>
      <c r="E290" s="3"/>
      <c r="F290" s="3"/>
      <c r="G290" s="3"/>
      <c r="H290" s="3"/>
      <c r="I290" s="3"/>
    </row>
    <row r="321" spans="1:9" s="2" customFormat="1" ht="12.75" customHeight="1">
      <c r="A321" s="26"/>
      <c r="B321" s="3"/>
      <c r="C321" s="3"/>
      <c r="D321" s="3"/>
      <c r="E321" s="3"/>
      <c r="F321" s="3"/>
      <c r="G321" s="3"/>
      <c r="H321" s="3"/>
      <c r="I321" s="3"/>
    </row>
    <row r="330" spans="1:9" s="2" customFormat="1" ht="12.75" customHeight="1">
      <c r="A330" s="26"/>
      <c r="B330" s="3"/>
      <c r="C330" s="3"/>
      <c r="D330" s="3"/>
      <c r="E330" s="3"/>
      <c r="F330" s="3"/>
      <c r="G330" s="3"/>
      <c r="H330" s="3"/>
      <c r="I330" s="3"/>
    </row>
    <row r="361" spans="1:9" s="2" customFormat="1" ht="12.75" customHeight="1">
      <c r="A361" s="26"/>
      <c r="B361" s="3"/>
      <c r="C361" s="3"/>
      <c r="D361" s="3"/>
      <c r="E361" s="3"/>
      <c r="F361" s="3"/>
      <c r="G361" s="3"/>
      <c r="H361" s="3"/>
      <c r="I361" s="3"/>
    </row>
    <row r="365" ht="12.75" customHeight="1"/>
    <row r="382" spans="1:9" s="2" customFormat="1" ht="12.75" customHeight="1">
      <c r="A382" s="26"/>
      <c r="B382" s="3"/>
      <c r="C382" s="3"/>
      <c r="D382" s="3"/>
      <c r="E382" s="3"/>
      <c r="F382" s="3"/>
      <c r="G382" s="3"/>
      <c r="H382" s="3"/>
      <c r="I382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workbookViewId="0" topLeftCell="A34">
      <selection activeCell="P20" sqref="P20"/>
    </sheetView>
  </sheetViews>
  <sheetFormatPr defaultColWidth="9.140625" defaultRowHeight="12.75" customHeight="1"/>
  <cols>
    <col min="1" max="1" width="18.7109375" style="26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2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7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2.7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2.75" customHeight="1">
      <c r="A5" s="27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12</v>
      </c>
      <c r="B6" s="43">
        <v>9</v>
      </c>
      <c r="C6" s="44">
        <f>14-1</f>
        <v>13</v>
      </c>
      <c r="D6" s="43">
        <v>0</v>
      </c>
      <c r="E6" s="44">
        <v>0</v>
      </c>
      <c r="F6" s="43">
        <v>0</v>
      </c>
      <c r="G6" s="44">
        <v>0</v>
      </c>
      <c r="H6" s="43">
        <v>0</v>
      </c>
      <c r="I6" s="44">
        <v>0</v>
      </c>
      <c r="J6" s="43">
        <v>0</v>
      </c>
      <c r="K6" s="44">
        <v>0</v>
      </c>
      <c r="L6" s="43">
        <v>0</v>
      </c>
      <c r="M6" s="44">
        <v>0</v>
      </c>
      <c r="N6" s="43">
        <f aca="true" t="shared" si="0" ref="N6:O10">L6+J6+H6+F6+D6+B6</f>
        <v>9</v>
      </c>
      <c r="O6" s="44">
        <f t="shared" si="0"/>
        <v>13</v>
      </c>
      <c r="P6" s="45">
        <f>O6+N6</f>
        <v>22</v>
      </c>
    </row>
    <row r="7" spans="1:16" ht="12.75" customHeight="1">
      <c r="A7" s="17" t="s">
        <v>46</v>
      </c>
      <c r="B7" s="43">
        <v>11</v>
      </c>
      <c r="C7" s="44">
        <v>14</v>
      </c>
      <c r="D7" s="43">
        <v>0</v>
      </c>
      <c r="E7" s="44">
        <v>1</v>
      </c>
      <c r="F7" s="43">
        <v>0</v>
      </c>
      <c r="G7" s="44">
        <v>0</v>
      </c>
      <c r="H7" s="43">
        <v>1</v>
      </c>
      <c r="I7" s="44">
        <v>2</v>
      </c>
      <c r="J7" s="43">
        <v>0</v>
      </c>
      <c r="K7" s="44">
        <v>0</v>
      </c>
      <c r="L7" s="43">
        <v>2</v>
      </c>
      <c r="M7" s="44">
        <v>1</v>
      </c>
      <c r="N7" s="43">
        <f t="shared" si="0"/>
        <v>14</v>
      </c>
      <c r="O7" s="44">
        <f t="shared" si="0"/>
        <v>18</v>
      </c>
      <c r="P7" s="45">
        <f>O7+N7</f>
        <v>32</v>
      </c>
    </row>
    <row r="8" spans="1:16" ht="12.75" customHeight="1">
      <c r="A8" s="7" t="s">
        <v>47</v>
      </c>
      <c r="B8" s="43">
        <v>10</v>
      </c>
      <c r="C8" s="44">
        <v>16</v>
      </c>
      <c r="D8" s="43">
        <v>2</v>
      </c>
      <c r="E8" s="44">
        <v>5</v>
      </c>
      <c r="F8" s="43">
        <v>0</v>
      </c>
      <c r="G8" s="44">
        <v>1</v>
      </c>
      <c r="H8" s="43">
        <v>2</v>
      </c>
      <c r="I8" s="44">
        <v>3</v>
      </c>
      <c r="J8" s="43">
        <v>1</v>
      </c>
      <c r="K8" s="44">
        <v>0</v>
      </c>
      <c r="L8" s="43">
        <v>2</v>
      </c>
      <c r="M8" s="44">
        <v>1</v>
      </c>
      <c r="N8" s="43">
        <f t="shared" si="0"/>
        <v>17</v>
      </c>
      <c r="O8" s="44">
        <f t="shared" si="0"/>
        <v>26</v>
      </c>
      <c r="P8" s="45">
        <f>O8+N8</f>
        <v>43</v>
      </c>
    </row>
    <row r="9" spans="1:16" ht="12.75" customHeight="1">
      <c r="A9" s="7" t="s">
        <v>48</v>
      </c>
      <c r="B9" s="43">
        <v>7</v>
      </c>
      <c r="C9" s="44">
        <v>17</v>
      </c>
      <c r="D9" s="43">
        <v>2</v>
      </c>
      <c r="E9" s="44">
        <v>4</v>
      </c>
      <c r="F9" s="43">
        <v>0</v>
      </c>
      <c r="G9" s="44">
        <v>1</v>
      </c>
      <c r="H9" s="43">
        <v>1</v>
      </c>
      <c r="I9" s="44">
        <v>0</v>
      </c>
      <c r="J9" s="43">
        <v>0</v>
      </c>
      <c r="K9" s="44">
        <v>0</v>
      </c>
      <c r="L9" s="43">
        <v>0</v>
      </c>
      <c r="M9" s="44">
        <v>0</v>
      </c>
      <c r="N9" s="43">
        <f t="shared" si="0"/>
        <v>10</v>
      </c>
      <c r="O9" s="44">
        <f t="shared" si="0"/>
        <v>22</v>
      </c>
      <c r="P9" s="45">
        <f>O9+N9</f>
        <v>32</v>
      </c>
    </row>
    <row r="10" spans="1:16" ht="12.75" customHeight="1">
      <c r="A10" s="7" t="s">
        <v>51</v>
      </c>
      <c r="B10" s="43">
        <v>8</v>
      </c>
      <c r="C10" s="44">
        <v>20</v>
      </c>
      <c r="D10" s="43">
        <v>0</v>
      </c>
      <c r="E10" s="44">
        <v>5</v>
      </c>
      <c r="F10" s="43">
        <v>0</v>
      </c>
      <c r="G10" s="44">
        <v>0</v>
      </c>
      <c r="H10" s="43">
        <v>0</v>
      </c>
      <c r="I10" s="44">
        <v>1</v>
      </c>
      <c r="J10" s="43">
        <v>0</v>
      </c>
      <c r="K10" s="44">
        <v>0</v>
      </c>
      <c r="L10" s="43">
        <v>1</v>
      </c>
      <c r="M10" s="44">
        <v>1</v>
      </c>
      <c r="N10" s="43">
        <f t="shared" si="0"/>
        <v>9</v>
      </c>
      <c r="O10" s="44">
        <f t="shared" si="0"/>
        <v>27</v>
      </c>
      <c r="P10" s="45">
        <f>O10+N10</f>
        <v>36</v>
      </c>
    </row>
    <row r="11" spans="2:16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pans="1:16" ht="10.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 customHeight="1">
      <c r="A13" s="27"/>
      <c r="B13" s="33" t="s">
        <v>2</v>
      </c>
      <c r="C13" s="34"/>
      <c r="D13" s="33" t="s">
        <v>3</v>
      </c>
      <c r="E13" s="34"/>
      <c r="F13" s="33" t="s">
        <v>4</v>
      </c>
      <c r="G13" s="34"/>
      <c r="H13" s="33" t="s">
        <v>5</v>
      </c>
      <c r="I13" s="34"/>
      <c r="J13" s="33" t="s">
        <v>6</v>
      </c>
      <c r="K13" s="34"/>
      <c r="L13" s="33" t="s">
        <v>7</v>
      </c>
      <c r="M13" s="34"/>
      <c r="N13" s="33" t="s">
        <v>8</v>
      </c>
      <c r="O13" s="34"/>
      <c r="P13" s="29" t="s">
        <v>9</v>
      </c>
    </row>
    <row r="14" spans="1:16" ht="12.75" customHeight="1">
      <c r="A14" s="7" t="s">
        <v>1</v>
      </c>
      <c r="B14" s="30" t="s">
        <v>10</v>
      </c>
      <c r="C14" s="31" t="s">
        <v>11</v>
      </c>
      <c r="D14" s="30" t="s">
        <v>10</v>
      </c>
      <c r="E14" s="31" t="s">
        <v>11</v>
      </c>
      <c r="F14" s="30" t="s">
        <v>10</v>
      </c>
      <c r="G14" s="31" t="s">
        <v>11</v>
      </c>
      <c r="H14" s="30" t="s">
        <v>10</v>
      </c>
      <c r="I14" s="31" t="s">
        <v>11</v>
      </c>
      <c r="J14" s="30" t="s">
        <v>10</v>
      </c>
      <c r="K14" s="31" t="s">
        <v>11</v>
      </c>
      <c r="L14" s="30" t="s">
        <v>10</v>
      </c>
      <c r="M14" s="31" t="s">
        <v>11</v>
      </c>
      <c r="N14" s="30" t="s">
        <v>10</v>
      </c>
      <c r="O14" s="31" t="s">
        <v>11</v>
      </c>
      <c r="P14" s="32" t="s">
        <v>8</v>
      </c>
    </row>
    <row r="15" spans="1:16" ht="10.5" customHeight="1">
      <c r="A15" s="27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7" t="s">
        <v>12</v>
      </c>
      <c r="B16" s="43">
        <v>4</v>
      </c>
      <c r="C16" s="44">
        <v>6</v>
      </c>
      <c r="D16" s="43">
        <v>0</v>
      </c>
      <c r="E16" s="44">
        <v>1</v>
      </c>
      <c r="F16" s="43">
        <v>1</v>
      </c>
      <c r="G16" s="44">
        <v>0</v>
      </c>
      <c r="H16" s="43">
        <v>0</v>
      </c>
      <c r="I16" s="44">
        <v>0</v>
      </c>
      <c r="J16" s="43">
        <v>0</v>
      </c>
      <c r="K16" s="44">
        <v>0</v>
      </c>
      <c r="L16" s="43">
        <v>0</v>
      </c>
      <c r="M16" s="44">
        <v>1</v>
      </c>
      <c r="N16" s="43">
        <f aca="true" t="shared" si="1" ref="N16:O20">L16+J16+H16+F16+D16+B16</f>
        <v>5</v>
      </c>
      <c r="O16" s="44">
        <f t="shared" si="1"/>
        <v>8</v>
      </c>
      <c r="P16" s="45">
        <f>O16+N16</f>
        <v>13</v>
      </c>
    </row>
    <row r="17" spans="1:16" ht="12.75" customHeight="1">
      <c r="A17" s="17" t="s">
        <v>46</v>
      </c>
      <c r="B17" s="43">
        <v>0</v>
      </c>
      <c r="C17" s="44">
        <v>6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  <c r="L17" s="43">
        <v>0</v>
      </c>
      <c r="M17" s="44">
        <v>0</v>
      </c>
      <c r="N17" s="43">
        <f t="shared" si="1"/>
        <v>0</v>
      </c>
      <c r="O17" s="44">
        <f t="shared" si="1"/>
        <v>6</v>
      </c>
      <c r="P17" s="45">
        <f>O17+N17</f>
        <v>6</v>
      </c>
    </row>
    <row r="18" spans="1:16" ht="12.75" customHeight="1">
      <c r="A18" s="7" t="s">
        <v>47</v>
      </c>
      <c r="B18" s="43">
        <v>2</v>
      </c>
      <c r="C18" s="44">
        <v>1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1</v>
      </c>
      <c r="K18" s="44">
        <v>0</v>
      </c>
      <c r="L18" s="43">
        <v>0</v>
      </c>
      <c r="M18" s="44">
        <v>1</v>
      </c>
      <c r="N18" s="43">
        <f t="shared" si="1"/>
        <v>3</v>
      </c>
      <c r="O18" s="44">
        <f t="shared" si="1"/>
        <v>2</v>
      </c>
      <c r="P18" s="45">
        <f>O18+N18</f>
        <v>5</v>
      </c>
    </row>
    <row r="19" spans="1:16" ht="12.75" customHeight="1">
      <c r="A19" s="7" t="s">
        <v>48</v>
      </c>
      <c r="B19" s="43">
        <v>1</v>
      </c>
      <c r="C19" s="44">
        <v>7</v>
      </c>
      <c r="D19" s="43">
        <v>0</v>
      </c>
      <c r="E19" s="44">
        <v>1</v>
      </c>
      <c r="F19" s="43">
        <v>0</v>
      </c>
      <c r="G19" s="44">
        <v>1</v>
      </c>
      <c r="H19" s="43">
        <v>0</v>
      </c>
      <c r="I19" s="44">
        <v>1</v>
      </c>
      <c r="J19" s="43">
        <v>0</v>
      </c>
      <c r="K19" s="44">
        <v>0</v>
      </c>
      <c r="L19" s="43">
        <v>0</v>
      </c>
      <c r="M19" s="44">
        <v>1</v>
      </c>
      <c r="N19" s="43">
        <f t="shared" si="1"/>
        <v>1</v>
      </c>
      <c r="O19" s="44">
        <f t="shared" si="1"/>
        <v>11</v>
      </c>
      <c r="P19" s="45">
        <f>O19+N19</f>
        <v>12</v>
      </c>
    </row>
    <row r="20" spans="1:16" ht="12.75" customHeight="1">
      <c r="A20" s="7" t="s">
        <v>51</v>
      </c>
      <c r="B20" s="43">
        <v>4</v>
      </c>
      <c r="C20" s="44">
        <v>7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0</v>
      </c>
      <c r="M20" s="44">
        <v>1</v>
      </c>
      <c r="N20" s="43">
        <f t="shared" si="1"/>
        <v>4</v>
      </c>
      <c r="O20" s="44">
        <f t="shared" si="1"/>
        <v>8</v>
      </c>
      <c r="P20" s="45">
        <f>O20+N20</f>
        <v>12</v>
      </c>
    </row>
    <row r="21" spans="2:16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>
      <c r="A23" s="7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7" t="s">
        <v>15</v>
      </c>
      <c r="B24" s="33" t="s">
        <v>2</v>
      </c>
      <c r="C24" s="34"/>
      <c r="D24" s="33" t="s">
        <v>3</v>
      </c>
      <c r="E24" s="34"/>
      <c r="F24" s="33" t="s">
        <v>4</v>
      </c>
      <c r="G24" s="34"/>
      <c r="H24" s="33" t="s">
        <v>5</v>
      </c>
      <c r="I24" s="34"/>
      <c r="J24" s="33" t="s">
        <v>6</v>
      </c>
      <c r="K24" s="34"/>
      <c r="L24" s="33" t="s">
        <v>7</v>
      </c>
      <c r="M24" s="34"/>
      <c r="N24" s="33" t="s">
        <v>8</v>
      </c>
      <c r="O24" s="34"/>
      <c r="P24" s="29" t="s">
        <v>9</v>
      </c>
    </row>
    <row r="25" spans="1:16" ht="12.75" customHeight="1">
      <c r="A25" s="7" t="s">
        <v>16</v>
      </c>
      <c r="B25" s="30" t="s">
        <v>10</v>
      </c>
      <c r="C25" s="31" t="s">
        <v>11</v>
      </c>
      <c r="D25" s="30" t="s">
        <v>10</v>
      </c>
      <c r="E25" s="31" t="s">
        <v>11</v>
      </c>
      <c r="F25" s="30" t="s">
        <v>10</v>
      </c>
      <c r="G25" s="31" t="s">
        <v>11</v>
      </c>
      <c r="H25" s="30" t="s">
        <v>10</v>
      </c>
      <c r="I25" s="31" t="s">
        <v>11</v>
      </c>
      <c r="J25" s="30" t="s">
        <v>10</v>
      </c>
      <c r="K25" s="31" t="s">
        <v>11</v>
      </c>
      <c r="L25" s="30" t="s">
        <v>10</v>
      </c>
      <c r="M25" s="31" t="s">
        <v>11</v>
      </c>
      <c r="N25" s="30" t="s">
        <v>10</v>
      </c>
      <c r="O25" s="31" t="s">
        <v>11</v>
      </c>
      <c r="P25" s="32" t="s">
        <v>8</v>
      </c>
    </row>
    <row r="26" spans="1:16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 customHeight="1">
      <c r="A27" s="7" t="s">
        <v>12</v>
      </c>
      <c r="B27" s="43">
        <v>81</v>
      </c>
      <c r="C27" s="44">
        <v>118</v>
      </c>
      <c r="D27" s="43">
        <v>8</v>
      </c>
      <c r="E27" s="44">
        <v>31</v>
      </c>
      <c r="F27" s="43">
        <v>1</v>
      </c>
      <c r="G27" s="44">
        <v>7</v>
      </c>
      <c r="H27" s="43">
        <v>4</v>
      </c>
      <c r="I27" s="44">
        <v>10</v>
      </c>
      <c r="J27" s="43">
        <v>3</v>
      </c>
      <c r="K27" s="44">
        <v>4</v>
      </c>
      <c r="L27" s="43">
        <v>3</v>
      </c>
      <c r="M27" s="44">
        <v>4</v>
      </c>
      <c r="N27" s="43">
        <f aca="true" t="shared" si="2" ref="N27:O31">L27+J27+H27+F27+D27+B27</f>
        <v>100</v>
      </c>
      <c r="O27" s="44">
        <f t="shared" si="2"/>
        <v>174</v>
      </c>
      <c r="P27" s="45">
        <f>O27+N27</f>
        <v>274</v>
      </c>
    </row>
    <row r="28" spans="1:16" s="2" customFormat="1" ht="12.75" customHeight="1">
      <c r="A28" s="17" t="s">
        <v>46</v>
      </c>
      <c r="B28" s="43">
        <v>74</v>
      </c>
      <c r="C28" s="44">
        <v>128</v>
      </c>
      <c r="D28" s="43">
        <v>9</v>
      </c>
      <c r="E28" s="44">
        <v>40</v>
      </c>
      <c r="F28" s="43">
        <v>2</v>
      </c>
      <c r="G28" s="44">
        <v>5</v>
      </c>
      <c r="H28" s="43">
        <v>7</v>
      </c>
      <c r="I28" s="44">
        <v>6</v>
      </c>
      <c r="J28" s="43">
        <v>4</v>
      </c>
      <c r="K28" s="44">
        <v>3</v>
      </c>
      <c r="L28" s="43">
        <v>5</v>
      </c>
      <c r="M28" s="44">
        <v>5</v>
      </c>
      <c r="N28" s="43">
        <f t="shared" si="2"/>
        <v>101</v>
      </c>
      <c r="O28" s="44">
        <f t="shared" si="2"/>
        <v>187</v>
      </c>
      <c r="P28" s="45">
        <f>O28+N28</f>
        <v>288</v>
      </c>
    </row>
    <row r="29" spans="1:16" s="2" customFormat="1" ht="12.75" customHeight="1">
      <c r="A29" s="17" t="s">
        <v>47</v>
      </c>
      <c r="B29" s="43">
        <v>69</v>
      </c>
      <c r="C29" s="44">
        <v>128</v>
      </c>
      <c r="D29" s="43">
        <v>16</v>
      </c>
      <c r="E29" s="44">
        <v>38</v>
      </c>
      <c r="F29" s="43">
        <v>1</v>
      </c>
      <c r="G29" s="44">
        <v>3</v>
      </c>
      <c r="H29" s="43">
        <v>6</v>
      </c>
      <c r="I29" s="44">
        <v>5</v>
      </c>
      <c r="J29" s="43">
        <v>5</v>
      </c>
      <c r="K29" s="44">
        <v>6</v>
      </c>
      <c r="L29" s="43">
        <v>4</v>
      </c>
      <c r="M29" s="44">
        <v>7</v>
      </c>
      <c r="N29" s="43">
        <f t="shared" si="2"/>
        <v>101</v>
      </c>
      <c r="O29" s="44">
        <f t="shared" si="2"/>
        <v>187</v>
      </c>
      <c r="P29" s="45">
        <f>O29+N29</f>
        <v>288</v>
      </c>
    </row>
    <row r="30" spans="1:16" s="2" customFormat="1" ht="12.75" customHeight="1">
      <c r="A30" s="17" t="s">
        <v>48</v>
      </c>
      <c r="B30" s="43">
        <v>65</v>
      </c>
      <c r="C30" s="47">
        <v>128</v>
      </c>
      <c r="D30" s="43">
        <v>16</v>
      </c>
      <c r="E30" s="47">
        <v>37</v>
      </c>
      <c r="F30" s="43">
        <v>2</v>
      </c>
      <c r="G30" s="47">
        <v>5</v>
      </c>
      <c r="H30" s="43">
        <v>7</v>
      </c>
      <c r="I30" s="47">
        <v>6</v>
      </c>
      <c r="J30" s="43">
        <v>5</v>
      </c>
      <c r="K30" s="47">
        <v>3</v>
      </c>
      <c r="L30" s="43">
        <v>3</v>
      </c>
      <c r="M30" s="47">
        <v>5</v>
      </c>
      <c r="N30" s="43">
        <f t="shared" si="2"/>
        <v>98</v>
      </c>
      <c r="O30" s="47">
        <f t="shared" si="2"/>
        <v>184</v>
      </c>
      <c r="P30" s="45">
        <f>O30+N30</f>
        <v>282</v>
      </c>
    </row>
    <row r="31" spans="1:16" s="2" customFormat="1" ht="12.75" customHeight="1">
      <c r="A31" s="17" t="s">
        <v>51</v>
      </c>
      <c r="B31" s="43">
        <v>72</v>
      </c>
      <c r="C31" s="47">
        <v>139</v>
      </c>
      <c r="D31" s="43">
        <v>14</v>
      </c>
      <c r="E31" s="47">
        <v>53</v>
      </c>
      <c r="F31" s="43">
        <v>2</v>
      </c>
      <c r="G31" s="47">
        <v>4</v>
      </c>
      <c r="H31" s="43">
        <v>3</v>
      </c>
      <c r="I31" s="47">
        <v>9</v>
      </c>
      <c r="J31" s="43">
        <v>6</v>
      </c>
      <c r="K31" s="47">
        <v>8</v>
      </c>
      <c r="L31" s="43">
        <v>4</v>
      </c>
      <c r="M31" s="47">
        <v>8</v>
      </c>
      <c r="N31" s="43">
        <f t="shared" si="2"/>
        <v>101</v>
      </c>
      <c r="O31" s="47">
        <f t="shared" si="2"/>
        <v>221</v>
      </c>
      <c r="P31" s="45">
        <f>O31+N31</f>
        <v>322</v>
      </c>
    </row>
    <row r="32" spans="1:16" ht="10.5" customHeight="1">
      <c r="A32" s="7"/>
      <c r="B32" s="11"/>
      <c r="C32" s="19"/>
      <c r="D32" s="11"/>
      <c r="E32" s="19"/>
      <c r="F32" s="11"/>
      <c r="G32" s="19"/>
      <c r="H32" s="11"/>
      <c r="I32" s="19"/>
      <c r="J32" s="11"/>
      <c r="K32" s="19"/>
      <c r="L32" s="11"/>
      <c r="M32" s="19"/>
      <c r="N32" s="11"/>
      <c r="O32" s="19"/>
      <c r="P32" s="13"/>
    </row>
    <row r="33" spans="1:16" ht="10.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7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 customHeight="1">
      <c r="A35" s="7" t="s">
        <v>15</v>
      </c>
      <c r="B35" s="33" t="s">
        <v>2</v>
      </c>
      <c r="C35" s="34"/>
      <c r="D35" s="33" t="s">
        <v>3</v>
      </c>
      <c r="E35" s="34"/>
      <c r="F35" s="33" t="s">
        <v>4</v>
      </c>
      <c r="G35" s="34"/>
      <c r="H35" s="33" t="s">
        <v>5</v>
      </c>
      <c r="I35" s="34"/>
      <c r="J35" s="33" t="s">
        <v>6</v>
      </c>
      <c r="K35" s="34"/>
      <c r="L35" s="33" t="s">
        <v>7</v>
      </c>
      <c r="M35" s="34"/>
      <c r="N35" s="33" t="s">
        <v>8</v>
      </c>
      <c r="O35" s="34"/>
      <c r="P35" s="29" t="s">
        <v>9</v>
      </c>
    </row>
    <row r="36" spans="1:16" ht="12.75" customHeight="1">
      <c r="A36" s="7" t="s">
        <v>16</v>
      </c>
      <c r="B36" s="30" t="s">
        <v>10</v>
      </c>
      <c r="C36" s="31" t="s">
        <v>11</v>
      </c>
      <c r="D36" s="30" t="s">
        <v>10</v>
      </c>
      <c r="E36" s="31" t="s">
        <v>11</v>
      </c>
      <c r="F36" s="30" t="s">
        <v>10</v>
      </c>
      <c r="G36" s="31" t="s">
        <v>11</v>
      </c>
      <c r="H36" s="30" t="s">
        <v>10</v>
      </c>
      <c r="I36" s="31" t="s">
        <v>11</v>
      </c>
      <c r="J36" s="30" t="s">
        <v>10</v>
      </c>
      <c r="K36" s="31" t="s">
        <v>11</v>
      </c>
      <c r="L36" s="30" t="s">
        <v>10</v>
      </c>
      <c r="M36" s="31" t="s">
        <v>11</v>
      </c>
      <c r="N36" s="30" t="s">
        <v>10</v>
      </c>
      <c r="O36" s="31" t="s">
        <v>11</v>
      </c>
      <c r="P36" s="32" t="s">
        <v>8</v>
      </c>
    </row>
    <row r="37" spans="1:16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6"/>
    </row>
    <row r="38" spans="1:16" ht="12.75" customHeight="1">
      <c r="A38" s="7" t="s">
        <v>12</v>
      </c>
      <c r="B38" s="43">
        <v>7</v>
      </c>
      <c r="C38" s="44">
        <v>12</v>
      </c>
      <c r="D38" s="43">
        <v>0</v>
      </c>
      <c r="E38" s="44">
        <v>1</v>
      </c>
      <c r="F38" s="43">
        <v>1</v>
      </c>
      <c r="G38" s="44">
        <v>1</v>
      </c>
      <c r="H38" s="43">
        <v>0</v>
      </c>
      <c r="I38" s="44">
        <v>0</v>
      </c>
      <c r="J38" s="43">
        <v>1</v>
      </c>
      <c r="K38" s="44">
        <v>0</v>
      </c>
      <c r="L38" s="43">
        <v>0</v>
      </c>
      <c r="M38" s="44">
        <v>1</v>
      </c>
      <c r="N38" s="43">
        <f aca="true" t="shared" si="3" ref="N38:O42">L38+J38+H38+F38+D38+B38</f>
        <v>9</v>
      </c>
      <c r="O38" s="44">
        <f t="shared" si="3"/>
        <v>15</v>
      </c>
      <c r="P38" s="45">
        <f>O38+N38</f>
        <v>24</v>
      </c>
    </row>
    <row r="39" spans="1:16" s="2" customFormat="1" ht="12.75" customHeight="1">
      <c r="A39" s="17" t="s">
        <v>46</v>
      </c>
      <c r="B39" s="43">
        <v>7</v>
      </c>
      <c r="C39" s="44">
        <v>17</v>
      </c>
      <c r="D39" s="43">
        <v>1</v>
      </c>
      <c r="E39" s="44">
        <v>0</v>
      </c>
      <c r="F39" s="43">
        <v>0</v>
      </c>
      <c r="G39" s="44">
        <v>1</v>
      </c>
      <c r="H39" s="43">
        <v>0</v>
      </c>
      <c r="I39" s="44">
        <v>0</v>
      </c>
      <c r="J39" s="43">
        <v>1</v>
      </c>
      <c r="K39" s="44">
        <v>0</v>
      </c>
      <c r="L39" s="43">
        <v>0</v>
      </c>
      <c r="M39" s="54">
        <v>0</v>
      </c>
      <c r="N39" s="43">
        <f t="shared" si="3"/>
        <v>9</v>
      </c>
      <c r="O39" s="44">
        <f t="shared" si="3"/>
        <v>18</v>
      </c>
      <c r="P39" s="45">
        <f>O39+N39</f>
        <v>27</v>
      </c>
    </row>
    <row r="40" spans="1:16" s="2" customFormat="1" ht="12.75" customHeight="1">
      <c r="A40" s="17" t="s">
        <v>47</v>
      </c>
      <c r="B40" s="43">
        <v>6</v>
      </c>
      <c r="C40" s="44">
        <v>13</v>
      </c>
      <c r="D40" s="43">
        <v>1</v>
      </c>
      <c r="E40" s="44">
        <v>3</v>
      </c>
      <c r="F40" s="43">
        <v>0</v>
      </c>
      <c r="G40" s="44">
        <v>0</v>
      </c>
      <c r="H40" s="43">
        <v>0</v>
      </c>
      <c r="I40" s="44">
        <v>1</v>
      </c>
      <c r="J40" s="43">
        <v>0</v>
      </c>
      <c r="K40" s="44">
        <v>0</v>
      </c>
      <c r="L40" s="43">
        <v>0</v>
      </c>
      <c r="M40" s="44">
        <v>1</v>
      </c>
      <c r="N40" s="43">
        <f t="shared" si="3"/>
        <v>7</v>
      </c>
      <c r="O40" s="44">
        <f t="shared" si="3"/>
        <v>18</v>
      </c>
      <c r="P40" s="45">
        <f>O40+N40</f>
        <v>25</v>
      </c>
    </row>
    <row r="41" spans="1:16" s="2" customFormat="1" ht="12.75" customHeight="1">
      <c r="A41" s="17" t="s">
        <v>48</v>
      </c>
      <c r="B41" s="43">
        <v>8</v>
      </c>
      <c r="C41" s="47">
        <v>19</v>
      </c>
      <c r="D41" s="43">
        <v>2</v>
      </c>
      <c r="E41" s="47">
        <v>2</v>
      </c>
      <c r="F41" s="43">
        <v>0</v>
      </c>
      <c r="G41" s="47">
        <v>0</v>
      </c>
      <c r="H41" s="43">
        <v>0</v>
      </c>
      <c r="I41" s="47">
        <v>3</v>
      </c>
      <c r="J41" s="43">
        <v>0</v>
      </c>
      <c r="K41" s="47">
        <v>0</v>
      </c>
      <c r="L41" s="43">
        <v>1</v>
      </c>
      <c r="M41" s="47">
        <v>1</v>
      </c>
      <c r="N41" s="43">
        <f t="shared" si="3"/>
        <v>11</v>
      </c>
      <c r="O41" s="47">
        <f t="shared" si="3"/>
        <v>25</v>
      </c>
      <c r="P41" s="45">
        <f>O41+N41</f>
        <v>36</v>
      </c>
    </row>
    <row r="42" spans="1:16" s="2" customFormat="1" ht="12.75" customHeight="1">
      <c r="A42" s="17" t="s">
        <v>51</v>
      </c>
      <c r="B42" s="43">
        <v>11</v>
      </c>
      <c r="C42" s="47">
        <v>17</v>
      </c>
      <c r="D42" s="43">
        <v>2</v>
      </c>
      <c r="E42" s="47">
        <v>0</v>
      </c>
      <c r="F42" s="43">
        <v>0</v>
      </c>
      <c r="G42" s="47">
        <v>0</v>
      </c>
      <c r="H42" s="43">
        <v>0</v>
      </c>
      <c r="I42" s="47">
        <v>0</v>
      </c>
      <c r="J42" s="43">
        <v>0</v>
      </c>
      <c r="K42" s="47">
        <v>0</v>
      </c>
      <c r="L42" s="43">
        <v>1</v>
      </c>
      <c r="M42" s="47">
        <v>2</v>
      </c>
      <c r="N42" s="43">
        <f t="shared" si="3"/>
        <v>14</v>
      </c>
      <c r="O42" s="47">
        <f t="shared" si="3"/>
        <v>19</v>
      </c>
      <c r="P42" s="45">
        <f>O42+N42</f>
        <v>33</v>
      </c>
    </row>
    <row r="43" spans="1:16" ht="10.5" customHeight="1">
      <c r="A43" s="7"/>
      <c r="B43" s="11"/>
      <c r="C43" s="19"/>
      <c r="D43" s="11"/>
      <c r="E43" s="19"/>
      <c r="F43" s="11"/>
      <c r="G43" s="19"/>
      <c r="H43" s="11"/>
      <c r="I43" s="19"/>
      <c r="J43" s="11"/>
      <c r="K43" s="19"/>
      <c r="L43" s="11"/>
      <c r="M43" s="19"/>
      <c r="N43" s="11"/>
      <c r="O43" s="19"/>
      <c r="P43" s="13"/>
    </row>
    <row r="72" s="2" customFormat="1" ht="12.75" customHeight="1">
      <c r="A72" s="28"/>
    </row>
    <row r="82" s="2" customFormat="1" ht="12.75" customHeight="1">
      <c r="A82" s="28"/>
    </row>
    <row r="83" s="2" customFormat="1" ht="12.75" customHeight="1">
      <c r="A83" s="28"/>
    </row>
    <row r="124" s="2" customFormat="1" ht="12.75" customHeight="1">
      <c r="A124" s="28"/>
    </row>
    <row r="134" s="2" customFormat="1" ht="12.75" customHeight="1">
      <c r="A134" s="28"/>
    </row>
    <row r="174" s="2" customFormat="1" ht="12.75" customHeight="1">
      <c r="A174" s="28"/>
    </row>
    <row r="184" s="2" customFormat="1" ht="12.75" customHeight="1">
      <c r="A184" s="28"/>
    </row>
    <row r="206" s="2" customFormat="1" ht="12.75" customHeight="1">
      <c r="A206" s="28"/>
    </row>
    <row r="227" s="2" customFormat="1" ht="12.75" customHeight="1">
      <c r="A227" s="28"/>
    </row>
    <row r="248" s="2" customFormat="1" ht="12.75" customHeight="1">
      <c r="A248" s="28"/>
    </row>
    <row r="289" s="2" customFormat="1" ht="12.75" customHeight="1">
      <c r="A289" s="28"/>
    </row>
    <row r="299" s="2" customFormat="1" ht="12.75" customHeight="1">
      <c r="A299" s="28"/>
    </row>
    <row r="310" s="2" customFormat="1" ht="12.75" customHeight="1">
      <c r="A310" s="28"/>
    </row>
    <row r="323" s="2" customFormat="1" ht="12.75" customHeight="1">
      <c r="A323" s="28"/>
    </row>
    <row r="364" s="2" customFormat="1" ht="12.75" customHeight="1">
      <c r="A364" s="28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workbookViewId="0" topLeftCell="B25">
      <selection activeCell="G48" sqref="G48"/>
    </sheetView>
  </sheetViews>
  <sheetFormatPr defaultColWidth="9.140625" defaultRowHeight="12.75" customHeight="1"/>
  <cols>
    <col min="1" max="1" width="25.7109375" style="26" customWidth="1"/>
    <col min="2" max="8" width="14.7109375" style="3" customWidth="1"/>
    <col min="9" max="16384" width="9.140625" style="3" customWidth="1"/>
  </cols>
  <sheetData>
    <row r="1" ht="12.75" customHeight="1">
      <c r="A1" s="1" t="s">
        <v>33</v>
      </c>
    </row>
    <row r="2" ht="12.75" customHeight="1">
      <c r="A2" s="7"/>
    </row>
    <row r="3" ht="12.75" customHeight="1">
      <c r="A3" s="7" t="s">
        <v>22</v>
      </c>
    </row>
    <row r="4" spans="1:4" s="37" customFormat="1" ht="12.75" customHeight="1">
      <c r="A4" s="25" t="s">
        <v>15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0"/>
      <c r="C5" s="10"/>
      <c r="D5" s="10"/>
    </row>
    <row r="6" spans="1:4" ht="12.75" customHeight="1">
      <c r="A6" s="7" t="s">
        <v>12</v>
      </c>
      <c r="B6" s="16">
        <v>274</v>
      </c>
      <c r="C6" s="16">
        <v>267</v>
      </c>
      <c r="D6" s="16">
        <v>131</v>
      </c>
    </row>
    <row r="7" spans="1:4" s="2" customFormat="1" ht="12.75" customHeight="1">
      <c r="A7" s="17" t="s">
        <v>46</v>
      </c>
      <c r="B7" s="16">
        <v>288</v>
      </c>
      <c r="C7" s="16">
        <v>233</v>
      </c>
      <c r="D7" s="16">
        <v>107</v>
      </c>
    </row>
    <row r="8" spans="1:4" s="2" customFormat="1" ht="12.75" customHeight="1">
      <c r="A8" s="17" t="s">
        <v>47</v>
      </c>
      <c r="B8" s="16">
        <v>288</v>
      </c>
      <c r="C8" s="16">
        <v>265</v>
      </c>
      <c r="D8" s="16">
        <v>140</v>
      </c>
    </row>
    <row r="9" spans="1:4" s="2" customFormat="1" ht="12.75" customHeight="1">
      <c r="A9" s="17" t="s">
        <v>48</v>
      </c>
      <c r="B9" s="16">
        <f>BYS!P30</f>
        <v>282</v>
      </c>
      <c r="C9" s="16">
        <v>282</v>
      </c>
      <c r="D9" s="16">
        <v>134</v>
      </c>
    </row>
    <row r="10" spans="1:4" s="2" customFormat="1" ht="12.75" customHeight="1">
      <c r="A10" s="17" t="s">
        <v>51</v>
      </c>
      <c r="B10" s="16">
        <f>BYS!P31</f>
        <v>322</v>
      </c>
      <c r="C10" s="16">
        <v>285</v>
      </c>
      <c r="D10" s="16">
        <v>128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14</v>
      </c>
    </row>
    <row r="14" spans="1:4" s="37" customFormat="1" ht="12.75" customHeight="1">
      <c r="A14" s="25" t="s">
        <v>15</v>
      </c>
      <c r="B14" s="36" t="s">
        <v>17</v>
      </c>
      <c r="C14" s="36" t="s">
        <v>18</v>
      </c>
      <c r="D14" s="36" t="s">
        <v>19</v>
      </c>
    </row>
    <row r="15" spans="2:4" ht="12.75" customHeight="1">
      <c r="B15" s="10"/>
      <c r="C15" s="10"/>
      <c r="D15" s="10"/>
    </row>
    <row r="16" spans="1:4" ht="12.75" customHeight="1">
      <c r="A16" s="7" t="s">
        <v>12</v>
      </c>
      <c r="B16" s="16">
        <v>24</v>
      </c>
      <c r="C16" s="16">
        <v>20</v>
      </c>
      <c r="D16" s="16">
        <v>14</v>
      </c>
    </row>
    <row r="17" spans="1:4" s="2" customFormat="1" ht="12.75" customHeight="1">
      <c r="A17" s="17" t="s">
        <v>46</v>
      </c>
      <c r="B17" s="16">
        <v>27</v>
      </c>
      <c r="C17" s="16">
        <v>24</v>
      </c>
      <c r="D17" s="16">
        <v>17</v>
      </c>
    </row>
    <row r="18" spans="1:4" s="2" customFormat="1" ht="12.75" customHeight="1">
      <c r="A18" s="17" t="s">
        <v>47</v>
      </c>
      <c r="B18" s="16">
        <v>25</v>
      </c>
      <c r="C18" s="16">
        <v>27</v>
      </c>
      <c r="D18" s="16">
        <v>27</v>
      </c>
    </row>
    <row r="19" spans="1:4" s="2" customFormat="1" ht="12.75" customHeight="1">
      <c r="A19" s="17" t="s">
        <v>48</v>
      </c>
      <c r="B19" s="16">
        <f>BYS!P41</f>
        <v>36</v>
      </c>
      <c r="C19" s="16">
        <v>36</v>
      </c>
      <c r="D19" s="16">
        <v>22</v>
      </c>
    </row>
    <row r="20" spans="1:4" s="2" customFormat="1" ht="12.75" customHeight="1">
      <c r="A20" s="17" t="s">
        <v>51</v>
      </c>
      <c r="B20" s="16">
        <f>BYS!P42</f>
        <v>33</v>
      </c>
      <c r="C20" s="16">
        <v>30</v>
      </c>
      <c r="D20" s="16">
        <v>19</v>
      </c>
    </row>
    <row r="21" spans="1:4" ht="12.75" customHeight="1">
      <c r="A21" s="7"/>
      <c r="B21" s="9"/>
      <c r="C21" s="9"/>
      <c r="D21" s="9"/>
    </row>
    <row r="23" spans="1:9" s="26" customFormat="1" ht="12.75" customHeight="1">
      <c r="A23" s="7" t="s">
        <v>21</v>
      </c>
      <c r="B23" s="35" t="s">
        <v>22</v>
      </c>
      <c r="C23" s="35" t="s">
        <v>22</v>
      </c>
      <c r="D23" s="35" t="s">
        <v>8</v>
      </c>
      <c r="E23" s="35" t="s">
        <v>14</v>
      </c>
      <c r="F23" s="35" t="s">
        <v>14</v>
      </c>
      <c r="G23" s="29" t="s">
        <v>8</v>
      </c>
      <c r="H23" s="29" t="s">
        <v>9</v>
      </c>
      <c r="I23" s="27"/>
    </row>
    <row r="24" spans="1:9" s="26" customFormat="1" ht="12.75" customHeight="1">
      <c r="A24" s="27"/>
      <c r="B24" s="30" t="s">
        <v>23</v>
      </c>
      <c r="C24" s="30" t="s">
        <v>24</v>
      </c>
      <c r="D24" s="30" t="s">
        <v>22</v>
      </c>
      <c r="E24" s="30" t="s">
        <v>25</v>
      </c>
      <c r="F24" s="30" t="s">
        <v>26</v>
      </c>
      <c r="G24" s="32" t="s">
        <v>14</v>
      </c>
      <c r="H24" s="32" t="s">
        <v>8</v>
      </c>
      <c r="I24" s="27"/>
    </row>
    <row r="25" spans="2:9" ht="12.75" customHeight="1">
      <c r="B25" s="4"/>
      <c r="C25" s="4"/>
      <c r="D25" s="4"/>
      <c r="E25" s="4"/>
      <c r="F25" s="4"/>
      <c r="G25" s="4"/>
      <c r="H25" s="48"/>
      <c r="I25"/>
    </row>
    <row r="26" spans="1:9" ht="12.75" customHeight="1">
      <c r="A26" s="7" t="s">
        <v>12</v>
      </c>
      <c r="B26" s="49">
        <v>3460</v>
      </c>
      <c r="C26" s="49">
        <v>1535</v>
      </c>
      <c r="D26" s="49">
        <f>C26+B26</f>
        <v>4995</v>
      </c>
      <c r="E26" s="49">
        <v>331</v>
      </c>
      <c r="F26" s="49">
        <v>0</v>
      </c>
      <c r="G26" s="49">
        <f>F26+E26</f>
        <v>331</v>
      </c>
      <c r="H26" s="50">
        <f>G26+D26</f>
        <v>5326</v>
      </c>
      <c r="I26"/>
    </row>
    <row r="27" spans="1:9" ht="12.75" customHeight="1">
      <c r="A27" s="17" t="s">
        <v>46</v>
      </c>
      <c r="B27" s="49">
        <v>2823.5</v>
      </c>
      <c r="C27" s="49">
        <v>1586</v>
      </c>
      <c r="D27" s="49">
        <f>C27+B27</f>
        <v>4409.5</v>
      </c>
      <c r="E27" s="49">
        <v>675</v>
      </c>
      <c r="F27" s="49">
        <v>0</v>
      </c>
      <c r="G27" s="49">
        <f>F27+E27</f>
        <v>675</v>
      </c>
      <c r="H27" s="50">
        <f>G27+D27</f>
        <v>5084.5</v>
      </c>
      <c r="I27"/>
    </row>
    <row r="28" spans="1:9" ht="12.75" customHeight="1">
      <c r="A28" s="7" t="s">
        <v>47</v>
      </c>
      <c r="B28" s="49">
        <v>3311.3</v>
      </c>
      <c r="C28" s="49">
        <v>1448</v>
      </c>
      <c r="D28" s="49">
        <f>C28+B28</f>
        <v>4759.3</v>
      </c>
      <c r="E28" s="49">
        <v>803</v>
      </c>
      <c r="F28" s="49">
        <v>0</v>
      </c>
      <c r="G28" s="49">
        <f>F28+E28</f>
        <v>803</v>
      </c>
      <c r="H28" s="50">
        <f>G28+D28</f>
        <v>5562.3</v>
      </c>
      <c r="I28"/>
    </row>
    <row r="29" spans="1:9" ht="12.75" customHeight="1">
      <c r="A29" s="7" t="s">
        <v>48</v>
      </c>
      <c r="B29" s="49">
        <v>3252</v>
      </c>
      <c r="C29" s="49">
        <v>1413</v>
      </c>
      <c r="D29" s="49">
        <f>C29+B29</f>
        <v>4665</v>
      </c>
      <c r="E29" s="49">
        <v>891</v>
      </c>
      <c r="F29" s="49">
        <v>6</v>
      </c>
      <c r="G29" s="49">
        <f>F29+E29</f>
        <v>897</v>
      </c>
      <c r="H29" s="50">
        <f>G29+D29</f>
        <v>5562</v>
      </c>
      <c r="I29"/>
    </row>
    <row r="30" spans="1:9" ht="12.75" customHeight="1">
      <c r="A30" s="7" t="s">
        <v>51</v>
      </c>
      <c r="B30" s="49">
        <v>3535</v>
      </c>
      <c r="C30" s="49">
        <v>1400</v>
      </c>
      <c r="D30" s="49">
        <f>C30+B30</f>
        <v>4935</v>
      </c>
      <c r="E30" s="49">
        <v>792</v>
      </c>
      <c r="F30" s="49">
        <v>0</v>
      </c>
      <c r="G30" s="49">
        <f>F30+E30</f>
        <v>792</v>
      </c>
      <c r="H30" s="50">
        <f>G30+D30</f>
        <v>5727</v>
      </c>
      <c r="I30"/>
    </row>
    <row r="31" spans="1:9" ht="12.75" customHeight="1">
      <c r="A31" s="27"/>
      <c r="B31" s="11"/>
      <c r="C31" s="11"/>
      <c r="D31" s="11"/>
      <c r="E31" s="11"/>
      <c r="F31" s="11"/>
      <c r="G31" s="11"/>
      <c r="H31" s="13"/>
      <c r="I31"/>
    </row>
    <row r="33" spans="1:8" s="26" customFormat="1" ht="12.75" customHeight="1">
      <c r="A33" s="7" t="s">
        <v>27</v>
      </c>
      <c r="B33" s="35" t="s">
        <v>22</v>
      </c>
      <c r="C33" s="35" t="s">
        <v>22</v>
      </c>
      <c r="D33" s="35" t="s">
        <v>8</v>
      </c>
      <c r="E33" s="35" t="s">
        <v>14</v>
      </c>
      <c r="F33" s="35" t="s">
        <v>28</v>
      </c>
      <c r="G33" s="35" t="s">
        <v>29</v>
      </c>
      <c r="H33" s="29" t="s">
        <v>9</v>
      </c>
    </row>
    <row r="34" spans="1:8" s="26" customFormat="1" ht="12.75" customHeight="1">
      <c r="A34" s="27"/>
      <c r="B34" s="30" t="s">
        <v>30</v>
      </c>
      <c r="C34" s="30" t="s">
        <v>31</v>
      </c>
      <c r="D34" s="30" t="s">
        <v>22</v>
      </c>
      <c r="E34" s="30" t="s">
        <v>25</v>
      </c>
      <c r="F34" s="30" t="s">
        <v>26</v>
      </c>
      <c r="G34" s="30" t="s">
        <v>14</v>
      </c>
      <c r="H34" s="32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12</v>
      </c>
      <c r="B36" s="22">
        <v>3806</v>
      </c>
      <c r="C36" s="22">
        <v>2271.8</v>
      </c>
      <c r="D36" s="22">
        <f>C36+B36</f>
        <v>6077.8</v>
      </c>
      <c r="E36" s="22">
        <v>1774.16</v>
      </c>
      <c r="F36" s="22">
        <v>0</v>
      </c>
      <c r="G36" s="22">
        <f>F36+E36</f>
        <v>1774.16</v>
      </c>
      <c r="H36" s="23">
        <f>G36+D36</f>
        <v>7851.96</v>
      </c>
    </row>
    <row r="37" spans="1:8" ht="12.75" customHeight="1">
      <c r="A37" s="17" t="s">
        <v>46</v>
      </c>
      <c r="B37" s="22">
        <v>3105.85</v>
      </c>
      <c r="C37" s="22">
        <v>2347.28</v>
      </c>
      <c r="D37" s="22">
        <f>C37+B37</f>
        <v>5453.13</v>
      </c>
      <c r="E37" s="22">
        <v>3618</v>
      </c>
      <c r="F37" s="22">
        <v>0</v>
      </c>
      <c r="G37" s="22">
        <f>F37+E37</f>
        <v>3618</v>
      </c>
      <c r="H37" s="23">
        <f>G37+D37</f>
        <v>9071.130000000001</v>
      </c>
    </row>
    <row r="38" spans="1:8" ht="12.75" customHeight="1">
      <c r="A38" s="7" t="s">
        <v>47</v>
      </c>
      <c r="B38" s="22">
        <v>3642.43</v>
      </c>
      <c r="C38" s="22">
        <v>2143.04</v>
      </c>
      <c r="D38" s="22">
        <f>C38+B38</f>
        <v>5785.469999999999</v>
      </c>
      <c r="E38" s="22">
        <v>4304.08</v>
      </c>
      <c r="F38" s="22">
        <v>0</v>
      </c>
      <c r="G38" s="22">
        <f>F38+E38</f>
        <v>4304.08</v>
      </c>
      <c r="H38" s="23">
        <f>G38+D38</f>
        <v>10089.55</v>
      </c>
    </row>
    <row r="39" spans="1:8" ht="12.75" customHeight="1">
      <c r="A39" s="7" t="s">
        <v>48</v>
      </c>
      <c r="B39" s="22">
        <v>3577.2</v>
      </c>
      <c r="C39" s="22">
        <v>2091.24</v>
      </c>
      <c r="D39" s="22">
        <f>C39+B39</f>
        <v>5668.44</v>
      </c>
      <c r="E39" s="22">
        <v>4775.76</v>
      </c>
      <c r="F39" s="22">
        <v>105.6</v>
      </c>
      <c r="G39" s="22">
        <f>F39+E39</f>
        <v>4881.360000000001</v>
      </c>
      <c r="H39" s="23">
        <f>G39+D39</f>
        <v>10549.8</v>
      </c>
    </row>
    <row r="40" spans="1:8" ht="12.75" customHeight="1">
      <c r="A40" s="7" t="s">
        <v>51</v>
      </c>
      <c r="B40" s="22">
        <v>3888.5</v>
      </c>
      <c r="C40" s="22">
        <v>2072</v>
      </c>
      <c r="D40" s="22">
        <f>C40+B40</f>
        <v>5960.5</v>
      </c>
      <c r="E40" s="22">
        <v>4245.12</v>
      </c>
      <c r="F40" s="22">
        <v>0</v>
      </c>
      <c r="G40" s="22">
        <f>F40+E40</f>
        <v>4245.12</v>
      </c>
      <c r="H40" s="23">
        <f>G40+D40</f>
        <v>10205.619999999999</v>
      </c>
    </row>
    <row r="41" spans="1:8" ht="12.75" customHeight="1">
      <c r="A41" s="27"/>
      <c r="B41" s="11"/>
      <c r="C41" s="11"/>
      <c r="D41" s="11"/>
      <c r="E41" s="11"/>
      <c r="F41" s="11"/>
      <c r="G41" s="11"/>
      <c r="H41" s="13"/>
    </row>
    <row r="52" spans="1:9" s="2" customFormat="1" ht="12.75" customHeight="1">
      <c r="A52" s="26"/>
      <c r="B52" s="3"/>
      <c r="C52" s="3"/>
      <c r="D52" s="3"/>
      <c r="E52" s="3"/>
      <c r="F52" s="3"/>
      <c r="G52" s="3"/>
      <c r="H52" s="3"/>
      <c r="I52" s="3"/>
    </row>
    <row r="61" spans="1:9" s="2" customFormat="1" ht="12.75" customHeight="1">
      <c r="A61" s="26"/>
      <c r="B61" s="3"/>
      <c r="C61" s="3"/>
      <c r="D61" s="3"/>
      <c r="E61" s="3"/>
      <c r="F61" s="3"/>
      <c r="G61" s="3"/>
      <c r="H61" s="3"/>
      <c r="I61" s="3"/>
    </row>
    <row r="94" spans="1:9" s="2" customFormat="1" ht="12.75" customHeight="1">
      <c r="A94" s="26"/>
      <c r="B94" s="3"/>
      <c r="C94" s="3"/>
      <c r="D94" s="3"/>
      <c r="E94" s="3"/>
      <c r="F94" s="3"/>
      <c r="G94" s="3"/>
      <c r="H94" s="3"/>
      <c r="I94" s="3"/>
    </row>
    <row r="160" spans="1:9" s="2" customFormat="1" ht="12.75" customHeight="1">
      <c r="A160" s="26"/>
      <c r="B160" s="3"/>
      <c r="C160" s="3"/>
      <c r="D160" s="3"/>
      <c r="E160" s="3"/>
      <c r="F160" s="3"/>
      <c r="G160" s="3"/>
      <c r="H160" s="3"/>
      <c r="I160" s="3"/>
    </row>
    <row r="170" spans="1:9" s="2" customFormat="1" ht="12.75" customHeight="1">
      <c r="A170" s="26"/>
      <c r="B170" s="3"/>
      <c r="C170" s="3"/>
      <c r="D170" s="3"/>
      <c r="E170" s="3"/>
      <c r="F170" s="3"/>
      <c r="G170" s="3"/>
      <c r="H170" s="3"/>
      <c r="I170" s="3"/>
    </row>
    <row r="235" spans="1:9" s="2" customFormat="1" ht="12.75" customHeight="1">
      <c r="A235" s="26"/>
      <c r="B235" s="3"/>
      <c r="C235" s="3"/>
      <c r="D235" s="3"/>
      <c r="E235" s="3"/>
      <c r="F235" s="3"/>
      <c r="G235" s="3"/>
      <c r="H235" s="3"/>
      <c r="I235" s="3"/>
    </row>
    <row r="268" spans="1:9" s="2" customFormat="1" ht="12.75" customHeight="1">
      <c r="A268" s="26"/>
      <c r="B268" s="3"/>
      <c r="C268" s="3"/>
      <c r="D268" s="3"/>
      <c r="E268" s="3"/>
      <c r="F268" s="3"/>
      <c r="G268" s="3"/>
      <c r="H268" s="3"/>
      <c r="I268" s="3"/>
    </row>
    <row r="299" spans="1:9" s="2" customFormat="1" ht="12.75" customHeight="1">
      <c r="A299" s="26"/>
      <c r="B299" s="3"/>
      <c r="C299" s="3"/>
      <c r="D299" s="3"/>
      <c r="E299" s="3"/>
      <c r="F299" s="3"/>
      <c r="G299" s="3"/>
      <c r="H299" s="3"/>
      <c r="I299" s="3"/>
    </row>
    <row r="308" spans="1:9" s="2" customFormat="1" ht="12.75" customHeight="1">
      <c r="A308" s="26"/>
      <c r="B308" s="3"/>
      <c r="C308" s="3"/>
      <c r="D308" s="3"/>
      <c r="E308" s="3"/>
      <c r="F308" s="3"/>
      <c r="G308" s="3"/>
      <c r="H308" s="3"/>
      <c r="I308" s="3"/>
    </row>
    <row r="339" spans="1:9" s="2" customFormat="1" ht="12.75" customHeight="1">
      <c r="A339" s="26"/>
      <c r="B339" s="3"/>
      <c r="C339" s="3"/>
      <c r="D339" s="3"/>
      <c r="E339" s="3"/>
      <c r="F339" s="3"/>
      <c r="G339" s="3"/>
      <c r="H339" s="3"/>
      <c r="I339" s="3"/>
    </row>
    <row r="343" ht="12.75" customHeight="1"/>
    <row r="360" spans="1:9" s="2" customFormat="1" ht="12.75" customHeight="1">
      <c r="A360" s="26"/>
      <c r="B360" s="3"/>
      <c r="C360" s="3"/>
      <c r="D360" s="3"/>
      <c r="E360" s="3"/>
      <c r="F360" s="3"/>
      <c r="G360" s="3"/>
      <c r="H360" s="3"/>
      <c r="I360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3"/>
  <headerFooter alignWithMargins="0">
    <oddFooter>&amp;L&amp;8Annual Reports using "old' schedule
  Academic year includes Fall, Spring, Summer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3"/>
  <sheetViews>
    <sheetView workbookViewId="0" topLeftCell="D19">
      <selection activeCell="P21" sqref="P21"/>
    </sheetView>
  </sheetViews>
  <sheetFormatPr defaultColWidth="9.140625" defaultRowHeight="12.75" customHeight="1"/>
  <cols>
    <col min="1" max="1" width="18.7109375" style="26" customWidth="1"/>
    <col min="2" max="15" width="7.28125" style="3" customWidth="1"/>
    <col min="16" max="16" width="6.7109375" style="3" customWidth="1"/>
    <col min="17" max="16384" width="9.140625" style="3" customWidth="1"/>
  </cols>
  <sheetData>
    <row r="1" ht="12.75" customHeight="1">
      <c r="A1" s="1" t="s">
        <v>35</v>
      </c>
    </row>
    <row r="2" ht="10.5" customHeight="1">
      <c r="A2" s="1"/>
    </row>
    <row r="3" spans="1:16" ht="12.75" customHeight="1">
      <c r="A3" s="27"/>
      <c r="B3" s="33" t="s">
        <v>2</v>
      </c>
      <c r="C3" s="34"/>
      <c r="D3" s="33" t="s">
        <v>3</v>
      </c>
      <c r="E3" s="34"/>
      <c r="F3" s="33" t="s">
        <v>4</v>
      </c>
      <c r="G3" s="34"/>
      <c r="H3" s="33" t="s">
        <v>5</v>
      </c>
      <c r="I3" s="34"/>
      <c r="J3" s="33" t="s">
        <v>6</v>
      </c>
      <c r="K3" s="34"/>
      <c r="L3" s="33" t="s">
        <v>7</v>
      </c>
      <c r="M3" s="34"/>
      <c r="N3" s="33" t="s">
        <v>8</v>
      </c>
      <c r="O3" s="34"/>
      <c r="P3" s="29" t="s">
        <v>9</v>
      </c>
    </row>
    <row r="4" spans="1:16" ht="12.75" customHeight="1">
      <c r="A4" s="7" t="s">
        <v>34</v>
      </c>
      <c r="B4" s="30" t="s">
        <v>10</v>
      </c>
      <c r="C4" s="31" t="s">
        <v>11</v>
      </c>
      <c r="D4" s="30" t="s">
        <v>10</v>
      </c>
      <c r="E4" s="31" t="s">
        <v>11</v>
      </c>
      <c r="F4" s="30" t="s">
        <v>10</v>
      </c>
      <c r="G4" s="31" t="s">
        <v>11</v>
      </c>
      <c r="H4" s="30" t="s">
        <v>10</v>
      </c>
      <c r="I4" s="31" t="s">
        <v>11</v>
      </c>
      <c r="J4" s="30" t="s">
        <v>10</v>
      </c>
      <c r="K4" s="31" t="s">
        <v>11</v>
      </c>
      <c r="L4" s="30" t="s">
        <v>10</v>
      </c>
      <c r="M4" s="31" t="s">
        <v>11</v>
      </c>
      <c r="N4" s="30" t="s">
        <v>10</v>
      </c>
      <c r="O4" s="31" t="s">
        <v>11</v>
      </c>
      <c r="P4" s="32" t="s">
        <v>8</v>
      </c>
    </row>
    <row r="5" spans="1:16" ht="10.5" customHeight="1">
      <c r="A5" s="27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12</v>
      </c>
      <c r="B6" s="43">
        <v>2</v>
      </c>
      <c r="C6" s="44">
        <f>4+1</f>
        <v>5</v>
      </c>
      <c r="D6" s="43">
        <v>0</v>
      </c>
      <c r="E6" s="44">
        <v>0</v>
      </c>
      <c r="F6" s="43">
        <v>0</v>
      </c>
      <c r="G6" s="44">
        <v>0</v>
      </c>
      <c r="H6" s="43">
        <v>0</v>
      </c>
      <c r="I6" s="44">
        <v>0</v>
      </c>
      <c r="J6" s="43">
        <v>0</v>
      </c>
      <c r="K6" s="44">
        <v>0</v>
      </c>
      <c r="L6" s="43">
        <v>0</v>
      </c>
      <c r="M6" s="44">
        <v>0</v>
      </c>
      <c r="N6" s="43">
        <f aca="true" t="shared" si="0" ref="N6:O10">L6+J6+H6+F6+D6+B6</f>
        <v>2</v>
      </c>
      <c r="O6" s="44">
        <f t="shared" si="0"/>
        <v>5</v>
      </c>
      <c r="P6" s="45">
        <f>O6+N6</f>
        <v>7</v>
      </c>
    </row>
    <row r="7" spans="1:16" ht="12.75" customHeight="1">
      <c r="A7" s="17" t="s">
        <v>46</v>
      </c>
      <c r="B7" s="43">
        <v>1</v>
      </c>
      <c r="C7" s="44">
        <v>1</v>
      </c>
      <c r="D7" s="43">
        <v>0</v>
      </c>
      <c r="E7" s="44">
        <v>0</v>
      </c>
      <c r="F7" s="43">
        <v>0</v>
      </c>
      <c r="G7" s="44">
        <v>0</v>
      </c>
      <c r="H7" s="43">
        <v>0</v>
      </c>
      <c r="I7" s="44">
        <v>0</v>
      </c>
      <c r="J7" s="43">
        <v>0</v>
      </c>
      <c r="K7" s="44">
        <v>0</v>
      </c>
      <c r="L7" s="43">
        <v>0</v>
      </c>
      <c r="M7" s="44">
        <v>0</v>
      </c>
      <c r="N7" s="43">
        <f t="shared" si="0"/>
        <v>1</v>
      </c>
      <c r="O7" s="44">
        <f t="shared" si="0"/>
        <v>1</v>
      </c>
      <c r="P7" s="45">
        <f>O7+N7</f>
        <v>2</v>
      </c>
    </row>
    <row r="8" spans="1:16" ht="12.75" customHeight="1">
      <c r="A8" s="7" t="s">
        <v>47</v>
      </c>
      <c r="B8" s="43">
        <v>2</v>
      </c>
      <c r="C8" s="44">
        <v>2</v>
      </c>
      <c r="D8" s="43">
        <v>0</v>
      </c>
      <c r="E8" s="44">
        <v>0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44">
        <v>0</v>
      </c>
      <c r="L8" s="43">
        <v>1</v>
      </c>
      <c r="M8" s="44">
        <v>0</v>
      </c>
      <c r="N8" s="43">
        <f t="shared" si="0"/>
        <v>3</v>
      </c>
      <c r="O8" s="44">
        <f t="shared" si="0"/>
        <v>2</v>
      </c>
      <c r="P8" s="45">
        <f>O8+N8</f>
        <v>5</v>
      </c>
    </row>
    <row r="9" spans="1:16" ht="12.75" customHeight="1">
      <c r="A9" s="7" t="s">
        <v>48</v>
      </c>
      <c r="B9" s="43">
        <v>6</v>
      </c>
      <c r="C9" s="44">
        <v>4</v>
      </c>
      <c r="D9" s="43">
        <v>0</v>
      </c>
      <c r="E9" s="44">
        <v>0</v>
      </c>
      <c r="F9" s="43">
        <v>0</v>
      </c>
      <c r="G9" s="44">
        <v>0</v>
      </c>
      <c r="H9" s="43">
        <v>1</v>
      </c>
      <c r="I9" s="44">
        <v>0</v>
      </c>
      <c r="J9" s="43">
        <v>0</v>
      </c>
      <c r="K9" s="44">
        <v>0</v>
      </c>
      <c r="L9" s="43">
        <v>0</v>
      </c>
      <c r="M9" s="44">
        <v>0</v>
      </c>
      <c r="N9" s="43">
        <f t="shared" si="0"/>
        <v>7</v>
      </c>
      <c r="O9" s="44">
        <f t="shared" si="0"/>
        <v>4</v>
      </c>
      <c r="P9" s="45">
        <f>O9+N9</f>
        <v>11</v>
      </c>
    </row>
    <row r="10" spans="1:16" ht="12.75" customHeight="1">
      <c r="A10" s="7" t="s">
        <v>51</v>
      </c>
      <c r="B10" s="43">
        <v>0</v>
      </c>
      <c r="C10" s="44">
        <v>0</v>
      </c>
      <c r="D10" s="43">
        <v>0</v>
      </c>
      <c r="E10" s="44">
        <v>0</v>
      </c>
      <c r="F10" s="43">
        <v>0</v>
      </c>
      <c r="G10" s="44">
        <v>0</v>
      </c>
      <c r="H10" s="43">
        <v>1</v>
      </c>
      <c r="I10" s="44">
        <v>0</v>
      </c>
      <c r="J10" s="43">
        <v>0</v>
      </c>
      <c r="K10" s="44">
        <v>0</v>
      </c>
      <c r="L10" s="43">
        <v>0</v>
      </c>
      <c r="M10" s="44">
        <v>0</v>
      </c>
      <c r="N10" s="43">
        <f t="shared" si="0"/>
        <v>1</v>
      </c>
      <c r="O10" s="44">
        <f t="shared" si="0"/>
        <v>0</v>
      </c>
      <c r="P10" s="45">
        <f>O10+N10</f>
        <v>1</v>
      </c>
    </row>
    <row r="11" spans="2:16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0.5" customHeight="1"/>
    <row r="13" spans="1:16" ht="12.75" customHeight="1">
      <c r="A13" s="27"/>
      <c r="B13" s="33" t="s">
        <v>2</v>
      </c>
      <c r="C13" s="34"/>
      <c r="D13" s="33" t="s">
        <v>3</v>
      </c>
      <c r="E13" s="34"/>
      <c r="F13" s="33" t="s">
        <v>4</v>
      </c>
      <c r="G13" s="34"/>
      <c r="H13" s="33" t="s">
        <v>5</v>
      </c>
      <c r="I13" s="34"/>
      <c r="J13" s="33" t="s">
        <v>6</v>
      </c>
      <c r="K13" s="34"/>
      <c r="L13" s="33" t="s">
        <v>7</v>
      </c>
      <c r="M13" s="34"/>
      <c r="N13" s="33" t="s">
        <v>8</v>
      </c>
      <c r="O13" s="34"/>
      <c r="P13" s="29" t="s">
        <v>9</v>
      </c>
    </row>
    <row r="14" spans="1:16" ht="12.75" customHeight="1">
      <c r="A14" s="7" t="s">
        <v>1</v>
      </c>
      <c r="B14" s="30" t="s">
        <v>10</v>
      </c>
      <c r="C14" s="31" t="s">
        <v>11</v>
      </c>
      <c r="D14" s="30" t="s">
        <v>10</v>
      </c>
      <c r="E14" s="31" t="s">
        <v>11</v>
      </c>
      <c r="F14" s="30" t="s">
        <v>10</v>
      </c>
      <c r="G14" s="31" t="s">
        <v>11</v>
      </c>
      <c r="H14" s="30" t="s">
        <v>10</v>
      </c>
      <c r="I14" s="31" t="s">
        <v>11</v>
      </c>
      <c r="J14" s="30" t="s">
        <v>10</v>
      </c>
      <c r="K14" s="31" t="s">
        <v>11</v>
      </c>
      <c r="L14" s="30" t="s">
        <v>10</v>
      </c>
      <c r="M14" s="31" t="s">
        <v>11</v>
      </c>
      <c r="N14" s="30" t="s">
        <v>10</v>
      </c>
      <c r="O14" s="31" t="s">
        <v>11</v>
      </c>
      <c r="P14" s="32" t="s">
        <v>8</v>
      </c>
    </row>
    <row r="15" spans="1:16" ht="10.5" customHeight="1">
      <c r="A15" s="27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7" t="s">
        <v>12</v>
      </c>
      <c r="B16" s="43">
        <v>0</v>
      </c>
      <c r="C16" s="44">
        <v>1</v>
      </c>
      <c r="D16" s="43">
        <v>0</v>
      </c>
      <c r="E16" s="44">
        <v>0</v>
      </c>
      <c r="F16" s="43">
        <v>0</v>
      </c>
      <c r="G16" s="44">
        <v>0</v>
      </c>
      <c r="H16" s="43">
        <v>0</v>
      </c>
      <c r="I16" s="44">
        <v>0</v>
      </c>
      <c r="J16" s="43">
        <v>0</v>
      </c>
      <c r="K16" s="44">
        <v>0</v>
      </c>
      <c r="L16" s="43">
        <v>0</v>
      </c>
      <c r="M16" s="44">
        <v>2</v>
      </c>
      <c r="N16" s="43">
        <f aca="true" t="shared" si="1" ref="N16:O20">L16+J16+H16+F16+D16+B16</f>
        <v>0</v>
      </c>
      <c r="O16" s="44">
        <f t="shared" si="1"/>
        <v>3</v>
      </c>
      <c r="P16" s="45">
        <f>O16+N16</f>
        <v>3</v>
      </c>
    </row>
    <row r="17" spans="1:16" ht="12.75" customHeight="1">
      <c r="A17" s="17" t="s">
        <v>46</v>
      </c>
      <c r="B17" s="43">
        <v>1</v>
      </c>
      <c r="C17" s="44">
        <v>1</v>
      </c>
      <c r="D17" s="43">
        <v>0</v>
      </c>
      <c r="E17" s="44">
        <v>0</v>
      </c>
      <c r="F17" s="43">
        <v>0</v>
      </c>
      <c r="G17" s="44">
        <v>1</v>
      </c>
      <c r="H17" s="43">
        <v>0</v>
      </c>
      <c r="I17" s="44">
        <v>0</v>
      </c>
      <c r="J17" s="43">
        <v>0</v>
      </c>
      <c r="K17" s="44">
        <v>0</v>
      </c>
      <c r="L17" s="43">
        <v>1</v>
      </c>
      <c r="M17" s="44">
        <v>1</v>
      </c>
      <c r="N17" s="43">
        <f t="shared" si="1"/>
        <v>2</v>
      </c>
      <c r="O17" s="44">
        <f t="shared" si="1"/>
        <v>3</v>
      </c>
      <c r="P17" s="45">
        <f>O17+N17</f>
        <v>5</v>
      </c>
    </row>
    <row r="18" spans="1:16" ht="12.75" customHeight="1">
      <c r="A18" s="7" t="s">
        <v>47</v>
      </c>
      <c r="B18" s="43">
        <v>3</v>
      </c>
      <c r="C18" s="44">
        <v>1</v>
      </c>
      <c r="D18" s="43">
        <v>0</v>
      </c>
      <c r="E18" s="44">
        <v>0</v>
      </c>
      <c r="F18" s="43">
        <v>0</v>
      </c>
      <c r="G18" s="44">
        <v>0</v>
      </c>
      <c r="H18" s="43">
        <v>1</v>
      </c>
      <c r="I18" s="44">
        <v>0</v>
      </c>
      <c r="J18" s="43">
        <v>0</v>
      </c>
      <c r="K18" s="44">
        <v>0</v>
      </c>
      <c r="L18" s="43">
        <v>0</v>
      </c>
      <c r="M18" s="44">
        <v>0</v>
      </c>
      <c r="N18" s="43">
        <f t="shared" si="1"/>
        <v>4</v>
      </c>
      <c r="O18" s="44">
        <f t="shared" si="1"/>
        <v>1</v>
      </c>
      <c r="P18" s="45">
        <f>O18+N18</f>
        <v>5</v>
      </c>
    </row>
    <row r="19" spans="1:16" ht="12.75" customHeight="1">
      <c r="A19" s="7" t="s">
        <v>48</v>
      </c>
      <c r="B19" s="43">
        <v>0</v>
      </c>
      <c r="C19" s="44">
        <v>0</v>
      </c>
      <c r="D19" s="43">
        <v>1</v>
      </c>
      <c r="E19" s="44">
        <v>0</v>
      </c>
      <c r="F19" s="43">
        <v>0</v>
      </c>
      <c r="G19" s="44">
        <v>0</v>
      </c>
      <c r="H19" s="43">
        <v>0</v>
      </c>
      <c r="I19" s="44">
        <v>0</v>
      </c>
      <c r="J19" s="43">
        <v>0</v>
      </c>
      <c r="K19" s="44">
        <v>0</v>
      </c>
      <c r="L19" s="43">
        <v>0</v>
      </c>
      <c r="M19" s="44">
        <v>1</v>
      </c>
      <c r="N19" s="43">
        <f t="shared" si="1"/>
        <v>1</v>
      </c>
      <c r="O19" s="44">
        <f t="shared" si="1"/>
        <v>1</v>
      </c>
      <c r="P19" s="45">
        <f>O19+N19</f>
        <v>2</v>
      </c>
    </row>
    <row r="20" spans="1:16" ht="12.75" customHeight="1">
      <c r="A20" s="7" t="s">
        <v>51</v>
      </c>
      <c r="B20" s="43">
        <v>0</v>
      </c>
      <c r="C20" s="44">
        <v>0</v>
      </c>
      <c r="D20" s="43">
        <v>0</v>
      </c>
      <c r="E20" s="44">
        <v>1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  <c r="L20" s="43">
        <v>0</v>
      </c>
      <c r="M20" s="44">
        <v>0</v>
      </c>
      <c r="N20" s="43">
        <f t="shared" si="1"/>
        <v>0</v>
      </c>
      <c r="O20" s="44">
        <f t="shared" si="1"/>
        <v>1</v>
      </c>
      <c r="P20" s="45">
        <f>O20+N20</f>
        <v>1</v>
      </c>
    </row>
    <row r="21" spans="2:16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2.75" customHeight="1">
      <c r="A23" s="7" t="s">
        <v>22</v>
      </c>
    </row>
    <row r="24" spans="1:16" ht="12.75" customHeight="1">
      <c r="A24" s="7" t="s">
        <v>15</v>
      </c>
      <c r="B24" s="33" t="s">
        <v>2</v>
      </c>
      <c r="C24" s="34"/>
      <c r="D24" s="33" t="s">
        <v>3</v>
      </c>
      <c r="E24" s="34"/>
      <c r="F24" s="33" t="s">
        <v>4</v>
      </c>
      <c r="G24" s="34"/>
      <c r="H24" s="33" t="s">
        <v>5</v>
      </c>
      <c r="I24" s="34"/>
      <c r="J24" s="33" t="s">
        <v>6</v>
      </c>
      <c r="K24" s="34"/>
      <c r="L24" s="33" t="s">
        <v>7</v>
      </c>
      <c r="M24" s="34"/>
      <c r="N24" s="33" t="s">
        <v>8</v>
      </c>
      <c r="O24" s="34"/>
      <c r="P24" s="29" t="s">
        <v>9</v>
      </c>
    </row>
    <row r="25" spans="1:16" ht="12.75" customHeight="1">
      <c r="A25" s="7" t="s">
        <v>16</v>
      </c>
      <c r="B25" s="30" t="s">
        <v>10</v>
      </c>
      <c r="C25" s="31" t="s">
        <v>11</v>
      </c>
      <c r="D25" s="30" t="s">
        <v>10</v>
      </c>
      <c r="E25" s="31" t="s">
        <v>11</v>
      </c>
      <c r="F25" s="30" t="s">
        <v>10</v>
      </c>
      <c r="G25" s="31" t="s">
        <v>11</v>
      </c>
      <c r="H25" s="30" t="s">
        <v>10</v>
      </c>
      <c r="I25" s="31" t="s">
        <v>11</v>
      </c>
      <c r="J25" s="30" t="s">
        <v>10</v>
      </c>
      <c r="K25" s="31" t="s">
        <v>11</v>
      </c>
      <c r="L25" s="30" t="s">
        <v>10</v>
      </c>
      <c r="M25" s="31" t="s">
        <v>11</v>
      </c>
      <c r="N25" s="30" t="s">
        <v>10</v>
      </c>
      <c r="O25" s="31" t="s">
        <v>11</v>
      </c>
      <c r="P25" s="32" t="s">
        <v>8</v>
      </c>
    </row>
    <row r="26" spans="1:16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 customHeight="1">
      <c r="A27" s="7" t="s">
        <v>12</v>
      </c>
      <c r="B27" s="43">
        <v>18</v>
      </c>
      <c r="C27" s="44">
        <v>14</v>
      </c>
      <c r="D27" s="43">
        <v>0</v>
      </c>
      <c r="E27" s="44">
        <v>3</v>
      </c>
      <c r="F27" s="43">
        <v>0</v>
      </c>
      <c r="G27" s="44">
        <v>0</v>
      </c>
      <c r="H27" s="43">
        <v>2</v>
      </c>
      <c r="I27" s="44">
        <v>1</v>
      </c>
      <c r="J27" s="43">
        <v>1</v>
      </c>
      <c r="K27" s="44">
        <v>0</v>
      </c>
      <c r="L27" s="43">
        <v>1</v>
      </c>
      <c r="M27" s="44">
        <v>0</v>
      </c>
      <c r="N27" s="43">
        <f aca="true" t="shared" si="2" ref="N27:O31">L27+J27+H27+F27+D27+B27</f>
        <v>22</v>
      </c>
      <c r="O27" s="44">
        <f t="shared" si="2"/>
        <v>18</v>
      </c>
      <c r="P27" s="45">
        <f>O27+N27</f>
        <v>40</v>
      </c>
    </row>
    <row r="28" spans="1:16" s="2" customFormat="1" ht="12.75" customHeight="1">
      <c r="A28" s="17" t="s">
        <v>46</v>
      </c>
      <c r="B28" s="43">
        <v>14</v>
      </c>
      <c r="C28" s="44">
        <v>16</v>
      </c>
      <c r="D28" s="43">
        <v>2</v>
      </c>
      <c r="E28" s="44">
        <v>4</v>
      </c>
      <c r="F28" s="43">
        <v>1</v>
      </c>
      <c r="G28" s="44">
        <v>0</v>
      </c>
      <c r="H28" s="43">
        <v>2</v>
      </c>
      <c r="I28" s="44">
        <v>0</v>
      </c>
      <c r="J28" s="43">
        <v>0</v>
      </c>
      <c r="K28" s="44">
        <v>0</v>
      </c>
      <c r="L28" s="43">
        <v>2</v>
      </c>
      <c r="M28" s="44">
        <v>0</v>
      </c>
      <c r="N28" s="43">
        <f t="shared" si="2"/>
        <v>21</v>
      </c>
      <c r="O28" s="44">
        <f t="shared" si="2"/>
        <v>20</v>
      </c>
      <c r="P28" s="45">
        <f>O28+N28</f>
        <v>41</v>
      </c>
    </row>
    <row r="29" spans="1:16" s="2" customFormat="1" ht="12.75" customHeight="1">
      <c r="A29" s="17" t="s">
        <v>47</v>
      </c>
      <c r="B29" s="43">
        <v>19</v>
      </c>
      <c r="C29" s="44">
        <v>14</v>
      </c>
      <c r="D29" s="43">
        <v>4</v>
      </c>
      <c r="E29" s="44">
        <v>4</v>
      </c>
      <c r="F29" s="43">
        <v>0</v>
      </c>
      <c r="G29" s="44">
        <v>0</v>
      </c>
      <c r="H29" s="43">
        <v>3</v>
      </c>
      <c r="I29" s="44">
        <v>0</v>
      </c>
      <c r="J29" s="43">
        <v>0</v>
      </c>
      <c r="K29" s="44">
        <v>0</v>
      </c>
      <c r="L29" s="43">
        <v>2</v>
      </c>
      <c r="M29" s="44">
        <v>0</v>
      </c>
      <c r="N29" s="43">
        <f t="shared" si="2"/>
        <v>28</v>
      </c>
      <c r="O29" s="44">
        <f t="shared" si="2"/>
        <v>18</v>
      </c>
      <c r="P29" s="45">
        <f>O29+N29</f>
        <v>46</v>
      </c>
    </row>
    <row r="30" spans="1:16" s="2" customFormat="1" ht="12.75" customHeight="1">
      <c r="A30" s="17" t="s">
        <v>48</v>
      </c>
      <c r="B30" s="43">
        <v>18</v>
      </c>
      <c r="C30" s="44">
        <v>10</v>
      </c>
      <c r="D30" s="43">
        <v>2</v>
      </c>
      <c r="E30" s="44">
        <v>3</v>
      </c>
      <c r="F30" s="43">
        <v>2</v>
      </c>
      <c r="G30" s="44">
        <v>0</v>
      </c>
      <c r="H30" s="43">
        <v>3</v>
      </c>
      <c r="I30" s="44">
        <v>0</v>
      </c>
      <c r="J30" s="43">
        <v>1</v>
      </c>
      <c r="K30" s="44">
        <v>0</v>
      </c>
      <c r="L30" s="43">
        <v>2</v>
      </c>
      <c r="M30" s="44">
        <v>0</v>
      </c>
      <c r="N30" s="43">
        <f t="shared" si="2"/>
        <v>28</v>
      </c>
      <c r="O30" s="44">
        <f t="shared" si="2"/>
        <v>13</v>
      </c>
      <c r="P30" s="45">
        <f>O30+N30</f>
        <v>41</v>
      </c>
    </row>
    <row r="31" spans="1:16" s="2" customFormat="1" ht="12.75" customHeight="1">
      <c r="A31" s="17" t="s">
        <v>51</v>
      </c>
      <c r="B31" s="43">
        <v>13</v>
      </c>
      <c r="C31" s="44">
        <v>11</v>
      </c>
      <c r="D31" s="43">
        <v>2</v>
      </c>
      <c r="E31" s="44">
        <v>0</v>
      </c>
      <c r="F31" s="43">
        <v>1</v>
      </c>
      <c r="G31" s="44">
        <v>0</v>
      </c>
      <c r="H31" s="43">
        <v>2</v>
      </c>
      <c r="I31" s="44">
        <v>0</v>
      </c>
      <c r="J31" s="43">
        <v>0</v>
      </c>
      <c r="K31" s="44">
        <v>1</v>
      </c>
      <c r="L31" s="43">
        <v>3</v>
      </c>
      <c r="M31" s="44">
        <v>0</v>
      </c>
      <c r="N31" s="43">
        <f t="shared" si="2"/>
        <v>21</v>
      </c>
      <c r="O31" s="44">
        <f t="shared" si="2"/>
        <v>12</v>
      </c>
      <c r="P31" s="45">
        <f>O31+N31</f>
        <v>33</v>
      </c>
    </row>
    <row r="32" spans="2:16" ht="10.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</row>
    <row r="33" spans="1:15" ht="10.5" customHeight="1">
      <c r="A33" s="27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customHeight="1">
      <c r="A34" s="7" t="s">
        <v>14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ht="12.75" customHeight="1">
      <c r="A35" s="7" t="s">
        <v>15</v>
      </c>
      <c r="B35" s="33" t="s">
        <v>2</v>
      </c>
      <c r="C35" s="34"/>
      <c r="D35" s="33" t="s">
        <v>3</v>
      </c>
      <c r="E35" s="34"/>
      <c r="F35" s="33" t="s">
        <v>4</v>
      </c>
      <c r="G35" s="34"/>
      <c r="H35" s="33" t="s">
        <v>5</v>
      </c>
      <c r="I35" s="34"/>
      <c r="J35" s="33" t="s">
        <v>6</v>
      </c>
      <c r="K35" s="34"/>
      <c r="L35" s="33" t="s">
        <v>7</v>
      </c>
      <c r="M35" s="34"/>
      <c r="N35" s="33" t="s">
        <v>8</v>
      </c>
      <c r="O35" s="34"/>
      <c r="P35" s="29" t="s">
        <v>9</v>
      </c>
    </row>
    <row r="36" spans="1:16" ht="12.75" customHeight="1">
      <c r="A36" s="7" t="s">
        <v>16</v>
      </c>
      <c r="B36" s="30" t="s">
        <v>10</v>
      </c>
      <c r="C36" s="31" t="s">
        <v>11</v>
      </c>
      <c r="D36" s="30" t="s">
        <v>10</v>
      </c>
      <c r="E36" s="31" t="s">
        <v>11</v>
      </c>
      <c r="F36" s="30" t="s">
        <v>10</v>
      </c>
      <c r="G36" s="31" t="s">
        <v>11</v>
      </c>
      <c r="H36" s="30" t="s">
        <v>10</v>
      </c>
      <c r="I36" s="31" t="s">
        <v>11</v>
      </c>
      <c r="J36" s="30" t="s">
        <v>10</v>
      </c>
      <c r="K36" s="31" t="s">
        <v>11</v>
      </c>
      <c r="L36" s="30" t="s">
        <v>10</v>
      </c>
      <c r="M36" s="31" t="s">
        <v>11</v>
      </c>
      <c r="N36" s="30" t="s">
        <v>10</v>
      </c>
      <c r="O36" s="31" t="s">
        <v>11</v>
      </c>
      <c r="P36" s="32" t="s">
        <v>8</v>
      </c>
    </row>
    <row r="37" spans="1:16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6"/>
    </row>
    <row r="38" spans="1:16" ht="12.75" customHeight="1">
      <c r="A38" s="7" t="s">
        <v>12</v>
      </c>
      <c r="B38" s="43">
        <v>2</v>
      </c>
      <c r="C38" s="44">
        <v>3</v>
      </c>
      <c r="D38" s="43">
        <v>0</v>
      </c>
      <c r="E38" s="44">
        <v>0</v>
      </c>
      <c r="F38" s="43">
        <v>0</v>
      </c>
      <c r="G38" s="44">
        <v>0</v>
      </c>
      <c r="H38" s="43">
        <v>0</v>
      </c>
      <c r="I38" s="44">
        <v>0</v>
      </c>
      <c r="J38" s="43">
        <v>0</v>
      </c>
      <c r="K38" s="44">
        <v>0</v>
      </c>
      <c r="L38" s="43">
        <v>2</v>
      </c>
      <c r="M38" s="44">
        <v>1</v>
      </c>
      <c r="N38" s="43">
        <f aca="true" t="shared" si="3" ref="N38:O42">L38+J38+H38+F38+D38+B38</f>
        <v>4</v>
      </c>
      <c r="O38" s="44">
        <f t="shared" si="3"/>
        <v>4</v>
      </c>
      <c r="P38" s="45">
        <f>O38+N38</f>
        <v>8</v>
      </c>
    </row>
    <row r="39" spans="1:16" s="2" customFormat="1" ht="12.75" customHeight="1">
      <c r="A39" s="17" t="s">
        <v>46</v>
      </c>
      <c r="B39" s="43">
        <v>4</v>
      </c>
      <c r="C39" s="44">
        <v>5</v>
      </c>
      <c r="D39" s="43">
        <v>1</v>
      </c>
      <c r="E39" s="44">
        <v>2</v>
      </c>
      <c r="F39" s="43">
        <v>0</v>
      </c>
      <c r="G39" s="44">
        <v>0</v>
      </c>
      <c r="H39" s="43">
        <v>0</v>
      </c>
      <c r="I39" s="44">
        <v>0</v>
      </c>
      <c r="J39" s="43">
        <v>0</v>
      </c>
      <c r="K39" s="44">
        <v>0</v>
      </c>
      <c r="L39" s="43">
        <v>2</v>
      </c>
      <c r="M39" s="44">
        <v>1</v>
      </c>
      <c r="N39" s="43">
        <f t="shared" si="3"/>
        <v>7</v>
      </c>
      <c r="O39" s="44">
        <f t="shared" si="3"/>
        <v>8</v>
      </c>
      <c r="P39" s="45">
        <f>O39+N39</f>
        <v>15</v>
      </c>
    </row>
    <row r="40" spans="1:16" s="2" customFormat="1" ht="12.75" customHeight="1">
      <c r="A40" s="17" t="s">
        <v>47</v>
      </c>
      <c r="B40" s="43">
        <v>3</v>
      </c>
      <c r="C40" s="44">
        <v>4</v>
      </c>
      <c r="D40" s="43">
        <v>1</v>
      </c>
      <c r="E40" s="44">
        <v>3</v>
      </c>
      <c r="F40" s="43">
        <v>0</v>
      </c>
      <c r="G40" s="44">
        <v>0</v>
      </c>
      <c r="H40" s="43">
        <v>0</v>
      </c>
      <c r="I40" s="44">
        <v>0</v>
      </c>
      <c r="J40" s="43">
        <v>0</v>
      </c>
      <c r="K40" s="44">
        <v>0</v>
      </c>
      <c r="L40" s="43">
        <v>2</v>
      </c>
      <c r="M40" s="44">
        <v>2</v>
      </c>
      <c r="N40" s="43">
        <f t="shared" si="3"/>
        <v>6</v>
      </c>
      <c r="O40" s="44">
        <f t="shared" si="3"/>
        <v>9</v>
      </c>
      <c r="P40" s="45">
        <f>O40+N40</f>
        <v>15</v>
      </c>
    </row>
    <row r="41" spans="1:16" s="2" customFormat="1" ht="12.75" customHeight="1">
      <c r="A41" s="17" t="s">
        <v>48</v>
      </c>
      <c r="B41" s="43">
        <v>2</v>
      </c>
      <c r="C41" s="44">
        <v>5</v>
      </c>
      <c r="D41" s="43">
        <v>1</v>
      </c>
      <c r="E41" s="44">
        <v>5</v>
      </c>
      <c r="F41" s="43">
        <v>0</v>
      </c>
      <c r="G41" s="44">
        <v>0</v>
      </c>
      <c r="H41" s="43">
        <v>0</v>
      </c>
      <c r="I41" s="44">
        <v>0</v>
      </c>
      <c r="J41" s="43">
        <v>0</v>
      </c>
      <c r="K41" s="44">
        <v>0</v>
      </c>
      <c r="L41" s="43">
        <v>0</v>
      </c>
      <c r="M41" s="44">
        <v>2</v>
      </c>
      <c r="N41" s="43">
        <f t="shared" si="3"/>
        <v>3</v>
      </c>
      <c r="O41" s="44">
        <f t="shared" si="3"/>
        <v>12</v>
      </c>
      <c r="P41" s="45">
        <f>O41+N41</f>
        <v>15</v>
      </c>
    </row>
    <row r="42" spans="1:16" s="2" customFormat="1" ht="12.75" customHeight="1">
      <c r="A42" s="17" t="s">
        <v>51</v>
      </c>
      <c r="B42" s="43">
        <v>1</v>
      </c>
      <c r="C42" s="44">
        <v>6</v>
      </c>
      <c r="D42" s="43">
        <v>1</v>
      </c>
      <c r="E42" s="44">
        <v>4</v>
      </c>
      <c r="F42" s="43">
        <v>0</v>
      </c>
      <c r="G42" s="44">
        <v>0</v>
      </c>
      <c r="H42" s="43">
        <v>0</v>
      </c>
      <c r="I42" s="44">
        <v>0</v>
      </c>
      <c r="J42" s="43">
        <v>0</v>
      </c>
      <c r="K42" s="44">
        <v>0</v>
      </c>
      <c r="L42" s="43">
        <v>0</v>
      </c>
      <c r="M42" s="44">
        <v>2</v>
      </c>
      <c r="N42" s="43">
        <f t="shared" si="3"/>
        <v>2</v>
      </c>
      <c r="O42" s="44">
        <f t="shared" si="3"/>
        <v>12</v>
      </c>
      <c r="P42" s="45">
        <f>O42+N42</f>
        <v>14</v>
      </c>
    </row>
    <row r="43" spans="2:16" ht="9.75" customHeight="1">
      <c r="B43" s="11"/>
      <c r="C43" s="12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3"/>
    </row>
    <row r="44" spans="1:15" ht="12.75" customHeight="1">
      <c r="A44" s="27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83" spans="1:16" s="2" customFormat="1" ht="12.75" customHeight="1">
      <c r="A83" s="2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93" spans="1:16" s="2" customFormat="1" ht="12.75" customHeight="1">
      <c r="A93" s="2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133" spans="1:16" s="2" customFormat="1" ht="12.75" customHeight="1">
      <c r="A133" s="2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43" spans="1:16" s="2" customFormat="1" ht="12.75" customHeight="1">
      <c r="A143" s="2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65" spans="1:16" s="2" customFormat="1" ht="12.75" customHeight="1">
      <c r="A165" s="2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86" spans="1:16" s="2" customFormat="1" ht="12.75" customHeight="1">
      <c r="A186" s="2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207" spans="1:16" s="2" customFormat="1" ht="12.75" customHeight="1">
      <c r="A207" s="2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48" spans="1:16" s="2" customFormat="1" ht="12.75" customHeight="1">
      <c r="A248" s="2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58" spans="1:16" s="2" customFormat="1" ht="12.75" customHeight="1">
      <c r="A258" s="2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69" spans="1:16" s="2" customFormat="1" ht="12.75" customHeight="1">
      <c r="A269" s="2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82" spans="1:16" s="2" customFormat="1" ht="12.75" customHeight="1">
      <c r="A282" s="2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323" spans="1:16" s="2" customFormat="1" ht="12.75" customHeight="1">
      <c r="A323" s="2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MDH111</cp:lastModifiedBy>
  <cp:lastPrinted>2002-04-09T18:07:35Z</cp:lastPrinted>
  <dcterms:created xsi:type="dcterms:W3CDTF">1997-08-25T19:04:51Z</dcterms:created>
  <dcterms:modified xsi:type="dcterms:W3CDTF">2007-08-10T16:52:07Z</dcterms:modified>
  <cp:category/>
  <cp:version/>
  <cp:contentType/>
  <cp:contentStatus/>
</cp:coreProperties>
</file>