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1340" windowHeight="5985" tabRatio="781" activeTab="0"/>
  </bookViews>
  <sheets>
    <sheet name="Pay01_12-27-11" sheetId="1" r:id="rId1"/>
    <sheet name="Pay02_01-10-12" sheetId="2" r:id="rId2"/>
    <sheet name="Pay03_01-24-12" sheetId="3" r:id="rId3"/>
    <sheet name="Pay04_02-07-12" sheetId="4" r:id="rId4"/>
    <sheet name="Pay05_02-21-12" sheetId="5" r:id="rId5"/>
    <sheet name="Pay06_03-06-12" sheetId="6" r:id="rId6"/>
    <sheet name="Pay07_03-20-12" sheetId="7" r:id="rId7"/>
    <sheet name="Pay08_04-03-12" sheetId="8" r:id="rId8"/>
    <sheet name="Pay09_04-17-12" sheetId="9" r:id="rId9"/>
    <sheet name="Pay10_05-01-12" sheetId="10" r:id="rId10"/>
    <sheet name="Pay11_05-15-12" sheetId="11" r:id="rId11"/>
    <sheet name="Pay12_05-29-12" sheetId="12" r:id="rId12"/>
    <sheet name="Pay13_06-12-12" sheetId="13" r:id="rId13"/>
    <sheet name="Pay14_06-26-12" sheetId="14" r:id="rId14"/>
    <sheet name="Pay15_07-10-12" sheetId="15" r:id="rId15"/>
    <sheet name="Pay16_07-24-12" sheetId="16" r:id="rId16"/>
    <sheet name="Pay17_08-07-12" sheetId="17" r:id="rId17"/>
    <sheet name="Pay18_08-21-12" sheetId="18" r:id="rId18"/>
    <sheet name="Pay19_09-04-12" sheetId="19" r:id="rId19"/>
    <sheet name="Pay20_09-18-12" sheetId="20" r:id="rId20"/>
    <sheet name="Pay21_10-02-12" sheetId="21" r:id="rId21"/>
    <sheet name="Pay22_10-16-12" sheetId="22" r:id="rId22"/>
    <sheet name="Pay23_10-30-12" sheetId="23" r:id="rId23"/>
    <sheet name="Pay24_11-13-12" sheetId="24" r:id="rId24"/>
    <sheet name="Pay25_11-27-12" sheetId="25" r:id="rId25"/>
    <sheet name="Pay26_12-11-12" sheetId="26" r:id="rId26"/>
  </sheets>
  <definedNames>
    <definedName name="_xlnm.Print_Area" localSheetId="0">'Pay01_12-27-11'!$A$1:$V$61</definedName>
    <definedName name="_xlnm.Print_Area" localSheetId="1">'Pay02_01-10-12'!$A$1:$V$61</definedName>
    <definedName name="_xlnm.Print_Area" localSheetId="2">'Pay03_01-24-12'!$A$1:$V$61</definedName>
    <definedName name="_xlnm.Print_Area" localSheetId="3">'Pay04_02-07-12'!$A$1:$V$61</definedName>
    <definedName name="_xlnm.Print_Area" localSheetId="4">'Pay05_02-21-12'!$A$1:$V$61</definedName>
    <definedName name="_xlnm.Print_Area" localSheetId="5">'Pay06_03-06-12'!$A$1:$V$61</definedName>
    <definedName name="_xlnm.Print_Area" localSheetId="6">'Pay07_03-20-12'!$A$1:$V$61</definedName>
    <definedName name="_xlnm.Print_Area" localSheetId="7">'Pay08_04-03-12'!$A$1:$V$61</definedName>
    <definedName name="_xlnm.Print_Area" localSheetId="8">'Pay09_04-17-12'!$A$1:$V$61</definedName>
    <definedName name="_xlnm.Print_Area" localSheetId="9">'Pay10_05-01-12'!$A$1:$V$61</definedName>
    <definedName name="_xlnm.Print_Area" localSheetId="10">'Pay11_05-15-12'!$A$1:$V$61</definedName>
    <definedName name="_xlnm.Print_Area" localSheetId="11">'Pay12_05-29-12'!$A$1:$V$61</definedName>
    <definedName name="_xlnm.Print_Area" localSheetId="12">'Pay13_06-12-12'!$A$1:$V$61</definedName>
    <definedName name="_xlnm.Print_Area" localSheetId="13">'Pay14_06-26-12'!$A$1:$V$61</definedName>
    <definedName name="_xlnm.Print_Area" localSheetId="14">'Pay15_07-10-12'!$A$1:$V$61</definedName>
    <definedName name="_xlnm.Print_Area" localSheetId="15">'Pay16_07-24-12'!$A$1:$V$61</definedName>
    <definedName name="_xlnm.Print_Area" localSheetId="16">'Pay17_08-07-12'!$A$1:$V$61</definedName>
    <definedName name="_xlnm.Print_Area" localSheetId="17">'Pay18_08-21-12'!$A$1:$V$61</definedName>
    <definedName name="_xlnm.Print_Area" localSheetId="18">'Pay19_09-04-12'!$A$1:$V$61</definedName>
    <definedName name="_xlnm.Print_Area" localSheetId="19">'Pay20_09-18-12'!$A$1:$V$61</definedName>
    <definedName name="_xlnm.Print_Area" localSheetId="20">'Pay21_10-02-12'!$A$1:$V$61</definedName>
    <definedName name="_xlnm.Print_Area" localSheetId="21">'Pay22_10-16-12'!$A$1:$V$61</definedName>
    <definedName name="_xlnm.Print_Area" localSheetId="22">'Pay23_10-30-12'!$A$1:$V$61</definedName>
    <definedName name="_xlnm.Print_Area" localSheetId="23">'Pay24_11-13-12'!$A$1:$V$61</definedName>
    <definedName name="_xlnm.Print_Area" localSheetId="24">'Pay25_11-27-12'!$A$1:$V$61</definedName>
    <definedName name="_xlnm.Print_Area" localSheetId="25">'Pay26_12-11-12'!$A$1:$V$61</definedName>
  </definedNames>
  <calcPr fullCalcOnLoad="1"/>
</workbook>
</file>

<file path=xl/sharedStrings.xml><?xml version="1.0" encoding="utf-8"?>
<sst xmlns="http://schemas.openxmlformats.org/spreadsheetml/2006/main" count="2497" uniqueCount="108">
  <si>
    <t>Sick</t>
  </si>
  <si>
    <t>Administrative</t>
  </si>
  <si>
    <t>Total</t>
  </si>
  <si>
    <t>Leave Report</t>
  </si>
  <si>
    <t>Annual</t>
  </si>
  <si>
    <t>Personal</t>
  </si>
  <si>
    <t>Without Pay</t>
  </si>
  <si>
    <t>Holiday</t>
  </si>
  <si>
    <t>Military</t>
  </si>
  <si>
    <t>Bereavement</t>
  </si>
  <si>
    <t>Signature</t>
  </si>
  <si>
    <t>Date</t>
  </si>
  <si>
    <t>FTE:</t>
  </si>
  <si>
    <t>Overtime</t>
  </si>
  <si>
    <t>UNIVERSITY OF ALABAMA IN HUNTSVILLE</t>
  </si>
  <si>
    <t>% Time</t>
  </si>
  <si>
    <t>Name:</t>
  </si>
  <si>
    <t>Department:</t>
  </si>
  <si>
    <t>Pay Period:</t>
  </si>
  <si>
    <t>to</t>
  </si>
  <si>
    <t>the actual work performed during this reporting period</t>
  </si>
  <si>
    <t>I certify that the distribution of labor above represents</t>
  </si>
  <si>
    <t>Time off Payroll</t>
  </si>
  <si>
    <t>Straight Time</t>
  </si>
  <si>
    <t>Salary:</t>
  </si>
  <si>
    <t>Gross</t>
  </si>
  <si>
    <t>Pay</t>
  </si>
  <si>
    <t>Fringe</t>
  </si>
  <si>
    <t>Benefit</t>
  </si>
  <si>
    <t>Budget Unit Head:</t>
  </si>
  <si>
    <t>Jury/Witness</t>
  </si>
  <si>
    <t>Position #:</t>
  </si>
  <si>
    <t>Total Leave Hours</t>
  </si>
  <si>
    <t>Total Labor</t>
  </si>
  <si>
    <t>Total Hours</t>
  </si>
  <si>
    <t>Hourly Rate</t>
  </si>
  <si>
    <t>Fringe Rate %</t>
  </si>
  <si>
    <t>F&amp;A</t>
  </si>
  <si>
    <t>Rate</t>
  </si>
  <si>
    <t>Amount</t>
  </si>
  <si>
    <t>Personnel</t>
  </si>
  <si>
    <t>THIS SECTION IS OPTIONAL</t>
  </si>
  <si>
    <t>Title:</t>
  </si>
  <si>
    <t>Timesheet Reporting</t>
  </si>
  <si>
    <t>Total Hours Week 1</t>
  </si>
  <si>
    <t>Total Hours Week 2</t>
  </si>
  <si>
    <t>Employee:</t>
  </si>
  <si>
    <t>Supervisor:</t>
  </si>
  <si>
    <t>Home Labor:</t>
  </si>
  <si>
    <t>Pay check for this period will be issued on:</t>
  </si>
  <si>
    <t>Distribution</t>
  </si>
  <si>
    <t>Comment:</t>
  </si>
  <si>
    <t>MUST SUBMIT FORM TO DEPARTMENT ON THE</t>
  </si>
  <si>
    <t>LAST DAY OF THE REPORTING PERIOD</t>
  </si>
  <si>
    <t>** EMPLOYEE **</t>
  </si>
  <si>
    <t>Percent</t>
  </si>
  <si>
    <t>10-Digit Org.</t>
  </si>
  <si>
    <t>&amp; Acct. Code</t>
  </si>
  <si>
    <t>A#:</t>
  </si>
  <si>
    <t>Payroll ID</t>
  </si>
  <si>
    <t>- Full-Time Staff</t>
  </si>
  <si>
    <t>- Part-Time Staff</t>
  </si>
  <si>
    <t>- Faculty Calendar</t>
  </si>
  <si>
    <t>Academic Appointments</t>
  </si>
  <si>
    <t>GRA, GTA, Part-Time Lecturers</t>
  </si>
  <si>
    <t>Summer Faculty</t>
  </si>
  <si>
    <t>Consultant</t>
  </si>
  <si>
    <t>Forward-Thinking Labor</t>
  </si>
  <si>
    <t>Start</t>
  </si>
  <si>
    <t>End</t>
  </si>
  <si>
    <t>FORWARD-THINKING LABOR DISTRIBUTION</t>
  </si>
  <si>
    <t>Biweekly Labor &amp; Leave Report</t>
  </si>
  <si>
    <t>All Calendar Appointments</t>
  </si>
  <si>
    <t>Staff on Ledger 5 or Cost Share</t>
  </si>
  <si>
    <t>IMPORTANT NOTICE</t>
  </si>
  <si>
    <t>Changing Labor Distribution</t>
  </si>
  <si>
    <t>Supplemental, Overload, Incentive</t>
  </si>
  <si>
    <t>2012-01</t>
  </si>
  <si>
    <t>2012-02</t>
  </si>
  <si>
    <t>2012-03</t>
  </si>
  <si>
    <t>2012-04</t>
  </si>
  <si>
    <t>2012-26</t>
  </si>
  <si>
    <t>2012-25</t>
  </si>
  <si>
    <t>2012-24</t>
  </si>
  <si>
    <t>2012-23</t>
  </si>
  <si>
    <t>2012-22</t>
  </si>
  <si>
    <t>2012-21</t>
  </si>
  <si>
    <t>2012-20</t>
  </si>
  <si>
    <t>2012-19</t>
  </si>
  <si>
    <t>2012-18</t>
  </si>
  <si>
    <t>2012-05</t>
  </si>
  <si>
    <t>2012-06</t>
  </si>
  <si>
    <t>2012-07</t>
  </si>
  <si>
    <t>2012-08</t>
  </si>
  <si>
    <t>2012-09</t>
  </si>
  <si>
    <t>2012-10</t>
  </si>
  <si>
    <t>2012-11</t>
  </si>
  <si>
    <t>2012-12</t>
  </si>
  <si>
    <t>2012-13</t>
  </si>
  <si>
    <t>2012-14</t>
  </si>
  <si>
    <t>2012-15</t>
  </si>
  <si>
    <t>2012-16</t>
  </si>
  <si>
    <t>2012-17</t>
  </si>
  <si>
    <t>(11/21/12)</t>
  </si>
  <si>
    <t>Please submit all BLLRS to Payroll Services</t>
  </si>
  <si>
    <t>SKH 151</t>
  </si>
  <si>
    <t>Please submit to Payroll SKH 151</t>
  </si>
  <si>
    <t>the actual work performed during this reporting period.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</si>
</sst>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m/d"/>
    <numFmt numFmtId="166" formatCode="0.0"/>
    <numFmt numFmtId="167" formatCode="0.0%"/>
    <numFmt numFmtId="168" formatCode="000\-00\-0000"/>
    <numFmt numFmtId="169" formatCode="&quot;$&quot;#,##0"/>
    <numFmt numFmtId="170" formatCode="&quot;$&quot;#,##0.0"/>
    <numFmt numFmtId="171" formatCode="&quot;$&quot;#,##0.00"/>
    <numFmt numFmtId="172" formatCode="#\-#####\-####"/>
    <numFmt numFmtId="173" formatCode="0.00000"/>
    <numFmt numFmtId="174" formatCode="0.0000"/>
    <numFmt numFmtId="175" formatCode="0.000"/>
    <numFmt numFmtId="176" formatCode="_(&quot;$&quot;* #,##0.0_);_(&quot;$&quot;* \(#,##0.0\);_(&quot;$&quot;* &quot;-&quot;??_);_(@_)"/>
    <numFmt numFmtId="177" formatCode="_(&quot;$&quot;* #,##0_);_(&quot;$&quot;* \(#,##0\);_(&quot;$&quot;* &quot;-&quot;??_);_(@_)"/>
    <numFmt numFmtId="178" formatCode="###\-##\-####"/>
    <numFmt numFmtId="179" formatCode="ddd"/>
    <numFmt numFmtId="180" formatCode="#\-#####"/>
    <numFmt numFmtId="181" formatCode="######\-####"/>
    <numFmt numFmtId="182" formatCode="0.E+00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8"/>
      <name val="Tahoma"/>
      <family val="2"/>
    </font>
    <font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66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06">
    <xf numFmtId="0" fontId="0" fillId="0" borderId="0" xfId="0" applyAlignment="1">
      <alignment/>
    </xf>
    <xf numFmtId="2" fontId="0" fillId="0" borderId="10" xfId="0" applyNumberFormat="1" applyFill="1" applyBorder="1" applyAlignment="1" applyProtection="1">
      <alignment horizontal="center"/>
      <protection locked="0"/>
    </xf>
    <xf numFmtId="2" fontId="0" fillId="0" borderId="11" xfId="0" applyNumberFormat="1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2" fontId="0" fillId="0" borderId="12" xfId="0" applyNumberFormat="1" applyFill="1" applyBorder="1" applyAlignment="1" applyProtection="1">
      <alignment horizontal="center"/>
      <protection locked="0"/>
    </xf>
    <xf numFmtId="2" fontId="0" fillId="0" borderId="13" xfId="0" applyNumberFormat="1" applyFill="1" applyBorder="1" applyAlignment="1" applyProtection="1">
      <alignment horizontal="center"/>
      <protection locked="0"/>
    </xf>
    <xf numFmtId="2" fontId="0" fillId="0" borderId="14" xfId="0" applyNumberFormat="1" applyFill="1" applyBorder="1" applyAlignment="1" applyProtection="1">
      <alignment horizontal="center"/>
      <protection locked="0"/>
    </xf>
    <xf numFmtId="2" fontId="0" fillId="0" borderId="15" xfId="0" applyNumberFormat="1" applyFill="1" applyBorder="1" applyAlignment="1" applyProtection="1">
      <alignment horizontal="center"/>
      <protection locked="0"/>
    </xf>
    <xf numFmtId="2" fontId="0" fillId="0" borderId="16" xfId="0" applyNumberFormat="1" applyFill="1" applyBorder="1" applyAlignment="1" applyProtection="1">
      <alignment horizontal="center"/>
      <protection locked="0"/>
    </xf>
    <xf numFmtId="2" fontId="0" fillId="0" borderId="17" xfId="0" applyNumberFormat="1" applyFill="1" applyBorder="1" applyAlignment="1" applyProtection="1">
      <alignment horizontal="center"/>
      <protection locked="0"/>
    </xf>
    <xf numFmtId="2" fontId="0" fillId="0" borderId="18" xfId="0" applyNumberFormat="1" applyFill="1" applyBorder="1" applyAlignment="1" applyProtection="1">
      <alignment horizontal="center"/>
      <protection locked="0"/>
    </xf>
    <xf numFmtId="2" fontId="0" fillId="0" borderId="19" xfId="0" applyNumberFormat="1" applyFill="1" applyBorder="1" applyAlignment="1" applyProtection="1">
      <alignment horizontal="center"/>
      <protection locked="0"/>
    </xf>
    <xf numFmtId="2" fontId="0" fillId="0" borderId="20" xfId="0" applyNumberFormat="1" applyFill="1" applyBorder="1" applyAlignment="1" applyProtection="1">
      <alignment horizontal="center"/>
      <protection locked="0"/>
    </xf>
    <xf numFmtId="2" fontId="0" fillId="0" borderId="21" xfId="0" applyNumberFormat="1" applyFill="1" applyBorder="1" applyAlignment="1" applyProtection="1">
      <alignment horizontal="center"/>
      <protection locked="0"/>
    </xf>
    <xf numFmtId="2" fontId="0" fillId="0" borderId="22" xfId="0" applyNumberFormat="1" applyFill="1" applyBorder="1" applyAlignment="1" applyProtection="1">
      <alignment horizontal="center"/>
      <protection locked="0"/>
    </xf>
    <xf numFmtId="2" fontId="0" fillId="0" borderId="23" xfId="0" applyNumberFormat="1" applyFill="1" applyBorder="1" applyAlignment="1" applyProtection="1">
      <alignment horizontal="center"/>
      <protection locked="0"/>
    </xf>
    <xf numFmtId="2" fontId="0" fillId="0" borderId="24" xfId="0" applyNumberFormat="1" applyFill="1" applyBorder="1" applyAlignment="1" applyProtection="1">
      <alignment horizontal="center"/>
      <protection locked="0"/>
    </xf>
    <xf numFmtId="2" fontId="0" fillId="0" borderId="25" xfId="0" applyNumberFormat="1" applyFill="1" applyBorder="1" applyAlignment="1" applyProtection="1">
      <alignment horizontal="center"/>
      <protection locked="0"/>
    </xf>
    <xf numFmtId="2" fontId="0" fillId="0" borderId="26" xfId="0" applyNumberFormat="1" applyFill="1" applyBorder="1" applyAlignment="1" applyProtection="1">
      <alignment horizontal="center"/>
      <protection locked="0"/>
    </xf>
    <xf numFmtId="2" fontId="0" fillId="0" borderId="27" xfId="0" applyNumberFormat="1" applyFill="1" applyBorder="1" applyAlignment="1" applyProtection="1">
      <alignment horizontal="center"/>
      <protection locked="0"/>
    </xf>
    <xf numFmtId="2" fontId="0" fillId="0" borderId="28" xfId="0" applyNumberFormat="1" applyFill="1" applyBorder="1" applyAlignment="1" applyProtection="1">
      <alignment horizontal="center"/>
      <protection locked="0"/>
    </xf>
    <xf numFmtId="2" fontId="0" fillId="0" borderId="29" xfId="0" applyNumberFormat="1" applyFill="1" applyBorder="1" applyAlignment="1" applyProtection="1">
      <alignment horizontal="center"/>
      <protection locked="0"/>
    </xf>
    <xf numFmtId="2" fontId="0" fillId="0" borderId="30" xfId="0" applyNumberFormat="1" applyFill="1" applyBorder="1" applyAlignment="1" applyProtection="1">
      <alignment horizontal="center"/>
      <protection locked="0"/>
    </xf>
    <xf numFmtId="2" fontId="0" fillId="0" borderId="31" xfId="0" applyNumberFormat="1" applyFill="1" applyBorder="1" applyAlignment="1" applyProtection="1">
      <alignment horizontal="center"/>
      <protection locked="0"/>
    </xf>
    <xf numFmtId="2" fontId="0" fillId="0" borderId="32" xfId="0" applyNumberFormat="1" applyFill="1" applyBorder="1" applyAlignment="1" applyProtection="1">
      <alignment horizontal="center"/>
      <protection locked="0"/>
    </xf>
    <xf numFmtId="2" fontId="0" fillId="0" borderId="33" xfId="0" applyNumberFormat="1" applyFill="1" applyBorder="1" applyAlignment="1" applyProtection="1">
      <alignment horizontal="center"/>
      <protection locked="0"/>
    </xf>
    <xf numFmtId="2" fontId="0" fillId="0" borderId="34" xfId="0" applyNumberFormat="1" applyFill="1" applyBorder="1" applyAlignment="1" applyProtection="1">
      <alignment horizontal="center"/>
      <protection locked="0"/>
    </xf>
    <xf numFmtId="2" fontId="0" fillId="0" borderId="17" xfId="0" applyNumberFormat="1" applyFill="1" applyBorder="1" applyAlignment="1" applyProtection="1" quotePrefix="1">
      <alignment horizontal="center"/>
      <protection locked="0"/>
    </xf>
    <xf numFmtId="2" fontId="0" fillId="0" borderId="15" xfId="0" applyNumberFormat="1" applyFill="1" applyBorder="1" applyAlignment="1" applyProtection="1" quotePrefix="1">
      <alignment horizontal="center"/>
      <protection locked="0"/>
    </xf>
    <xf numFmtId="2" fontId="0" fillId="0" borderId="16" xfId="0" applyNumberFormat="1" applyFill="1" applyBorder="1" applyAlignment="1" applyProtection="1" quotePrefix="1">
      <alignment horizontal="center"/>
      <protection locked="0"/>
    </xf>
    <xf numFmtId="2" fontId="0" fillId="0" borderId="32" xfId="0" applyNumberFormat="1" applyFill="1" applyBorder="1" applyAlignment="1" applyProtection="1" quotePrefix="1">
      <alignment horizontal="center"/>
      <protection locked="0"/>
    </xf>
    <xf numFmtId="2" fontId="0" fillId="0" borderId="33" xfId="0" applyNumberFormat="1" applyFill="1" applyBorder="1" applyAlignment="1" applyProtection="1" quotePrefix="1">
      <alignment horizontal="center"/>
      <protection locked="0"/>
    </xf>
    <xf numFmtId="2" fontId="0" fillId="0" borderId="0" xfId="0" applyNumberForma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177" fontId="0" fillId="0" borderId="0" xfId="44" applyNumberFormat="1" applyFill="1" applyBorder="1" applyAlignment="1" applyProtection="1">
      <alignment/>
      <protection locked="0"/>
    </xf>
    <xf numFmtId="9" fontId="0" fillId="0" borderId="27" xfId="59" applyFill="1" applyBorder="1" applyAlignment="1" applyProtection="1">
      <alignment horizontal="center"/>
      <protection locked="0"/>
    </xf>
    <xf numFmtId="10" fontId="0" fillId="0" borderId="35" xfId="59" applyNumberFormat="1" applyFill="1" applyBorder="1" applyAlignment="1" applyProtection="1">
      <alignment/>
      <protection locked="0"/>
    </xf>
    <xf numFmtId="10" fontId="0" fillId="0" borderId="36" xfId="59" applyNumberFormat="1" applyFill="1" applyBorder="1" applyAlignment="1" applyProtection="1">
      <alignment/>
      <protection locked="0"/>
    </xf>
    <xf numFmtId="10" fontId="0" fillId="0" borderId="37" xfId="59" applyNumberFormat="1" applyFill="1" applyBorder="1" applyAlignment="1" applyProtection="1">
      <alignment/>
      <protection locked="0"/>
    </xf>
    <xf numFmtId="0" fontId="0" fillId="33" borderId="0" xfId="0" applyFill="1" applyBorder="1" applyAlignment="1">
      <alignment/>
    </xf>
    <xf numFmtId="0" fontId="1" fillId="33" borderId="38" xfId="0" applyFont="1" applyFill="1" applyBorder="1" applyAlignment="1" applyProtection="1">
      <alignment/>
      <protection/>
    </xf>
    <xf numFmtId="0" fontId="1" fillId="33" borderId="38" xfId="0" applyFont="1" applyFill="1" applyBorder="1" applyAlignment="1">
      <alignment/>
    </xf>
    <xf numFmtId="0" fontId="1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 horizontal="center"/>
      <protection/>
    </xf>
    <xf numFmtId="0" fontId="1" fillId="33" borderId="0" xfId="0" applyFont="1" applyFill="1" applyBorder="1" applyAlignment="1">
      <alignment/>
    </xf>
    <xf numFmtId="0" fontId="0" fillId="33" borderId="0" xfId="0" applyFill="1" applyBorder="1" applyAlignment="1" applyProtection="1">
      <alignment/>
      <protection/>
    </xf>
    <xf numFmtId="0" fontId="0" fillId="33" borderId="38" xfId="0" applyFill="1" applyBorder="1" applyAlignment="1" applyProtection="1">
      <alignment/>
      <protection/>
    </xf>
    <xf numFmtId="0" fontId="0" fillId="33" borderId="28" xfId="0" applyFill="1" applyBorder="1" applyAlignment="1" applyProtection="1">
      <alignment/>
      <protection/>
    </xf>
    <xf numFmtId="0" fontId="0" fillId="33" borderId="39" xfId="0" applyFill="1" applyBorder="1" applyAlignment="1">
      <alignment horizontal="center"/>
    </xf>
    <xf numFmtId="2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34" borderId="40" xfId="0" applyFill="1" applyBorder="1" applyAlignment="1" applyProtection="1">
      <alignment horizontal="center"/>
      <protection locked="0"/>
    </xf>
    <xf numFmtId="0" fontId="0" fillId="34" borderId="38" xfId="0" applyFill="1" applyBorder="1" applyAlignment="1" applyProtection="1">
      <alignment/>
      <protection locked="0"/>
    </xf>
    <xf numFmtId="0" fontId="0" fillId="34" borderId="0" xfId="0" applyFill="1" applyBorder="1" applyAlignment="1" applyProtection="1">
      <alignment/>
      <protection locked="0"/>
    </xf>
    <xf numFmtId="0" fontId="0" fillId="34" borderId="39" xfId="0" applyFill="1" applyBorder="1" applyAlignment="1" applyProtection="1">
      <alignment/>
      <protection locked="0"/>
    </xf>
    <xf numFmtId="0" fontId="0" fillId="34" borderId="41" xfId="0" applyFill="1" applyBorder="1" applyAlignment="1" applyProtection="1">
      <alignment/>
      <protection locked="0"/>
    </xf>
    <xf numFmtId="0" fontId="0" fillId="34" borderId="42" xfId="0" applyFill="1" applyBorder="1" applyAlignment="1" applyProtection="1">
      <alignment horizontal="right"/>
      <protection locked="0"/>
    </xf>
    <xf numFmtId="0" fontId="0" fillId="34" borderId="28" xfId="0" applyFill="1" applyBorder="1" applyAlignment="1" applyProtection="1">
      <alignment/>
      <protection locked="0"/>
    </xf>
    <xf numFmtId="0" fontId="0" fillId="34" borderId="43" xfId="0" applyFill="1" applyBorder="1" applyAlignment="1" applyProtection="1">
      <alignment horizontal="center"/>
      <protection locked="0"/>
    </xf>
    <xf numFmtId="0" fontId="0" fillId="34" borderId="44" xfId="0" applyFill="1" applyBorder="1" applyAlignment="1" applyProtection="1">
      <alignment horizontal="right"/>
      <protection locked="0"/>
    </xf>
    <xf numFmtId="44" fontId="0" fillId="34" borderId="35" xfId="44" applyFill="1" applyBorder="1" applyAlignment="1" applyProtection="1">
      <alignment/>
      <protection locked="0"/>
    </xf>
    <xf numFmtId="44" fontId="0" fillId="34" borderId="35" xfId="0" applyNumberFormat="1" applyFill="1" applyBorder="1" applyAlignment="1" applyProtection="1">
      <alignment/>
      <protection locked="0"/>
    </xf>
    <xf numFmtId="44" fontId="0" fillId="34" borderId="45" xfId="0" applyNumberFormat="1" applyFill="1" applyBorder="1" applyAlignment="1" applyProtection="1">
      <alignment/>
      <protection locked="0"/>
    </xf>
    <xf numFmtId="44" fontId="0" fillId="34" borderId="36" xfId="44" applyFill="1" applyBorder="1" applyAlignment="1" applyProtection="1">
      <alignment/>
      <protection locked="0"/>
    </xf>
    <xf numFmtId="44" fontId="0" fillId="34" borderId="36" xfId="0" applyNumberFormat="1" applyFill="1" applyBorder="1" applyAlignment="1" applyProtection="1">
      <alignment/>
      <protection locked="0"/>
    </xf>
    <xf numFmtId="44" fontId="0" fillId="34" borderId="46" xfId="0" applyNumberFormat="1" applyFill="1" applyBorder="1" applyAlignment="1" applyProtection="1">
      <alignment/>
      <protection locked="0"/>
    </xf>
    <xf numFmtId="44" fontId="0" fillId="34" borderId="37" xfId="44" applyFill="1" applyBorder="1" applyAlignment="1" applyProtection="1">
      <alignment/>
      <protection locked="0"/>
    </xf>
    <xf numFmtId="44" fontId="0" fillId="34" borderId="37" xfId="0" applyNumberFormat="1" applyFill="1" applyBorder="1" applyAlignment="1" applyProtection="1">
      <alignment/>
      <protection locked="0"/>
    </xf>
    <xf numFmtId="44" fontId="0" fillId="34" borderId="26" xfId="0" applyNumberFormat="1" applyFill="1" applyBorder="1" applyAlignment="1" applyProtection="1">
      <alignment/>
      <protection locked="0"/>
    </xf>
    <xf numFmtId="0" fontId="0" fillId="34" borderId="28" xfId="0" applyFill="1" applyBorder="1" applyAlignment="1" applyProtection="1">
      <alignment horizontal="left"/>
      <protection locked="0"/>
    </xf>
    <xf numFmtId="0" fontId="0" fillId="34" borderId="47" xfId="0" applyFill="1" applyBorder="1" applyAlignment="1" applyProtection="1">
      <alignment/>
      <protection locked="0"/>
    </xf>
    <xf numFmtId="44" fontId="0" fillId="34" borderId="44" xfId="0" applyNumberFormat="1" applyFill="1" applyBorder="1" applyAlignment="1" applyProtection="1">
      <alignment/>
      <protection locked="0"/>
    </xf>
    <xf numFmtId="44" fontId="0" fillId="34" borderId="47" xfId="44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2" fontId="0" fillId="0" borderId="35" xfId="0" applyNumberFormat="1" applyFill="1" applyBorder="1" applyAlignment="1" applyProtection="1">
      <alignment/>
      <protection/>
    </xf>
    <xf numFmtId="2" fontId="0" fillId="0" borderId="36" xfId="0" applyNumberFormat="1" applyFill="1" applyBorder="1" applyAlignment="1" applyProtection="1">
      <alignment/>
      <protection/>
    </xf>
    <xf numFmtId="2" fontId="0" fillId="0" borderId="37" xfId="0" applyNumberFormat="1" applyFill="1" applyBorder="1" applyAlignment="1" applyProtection="1">
      <alignment/>
      <protection/>
    </xf>
    <xf numFmtId="0" fontId="0" fillId="35" borderId="48" xfId="0" applyFill="1" applyBorder="1" applyAlignment="1">
      <alignment horizontal="left"/>
    </xf>
    <xf numFmtId="0" fontId="0" fillId="35" borderId="48" xfId="0" applyFill="1" applyBorder="1" applyAlignment="1">
      <alignment horizontal="center"/>
    </xf>
    <xf numFmtId="0" fontId="0" fillId="35" borderId="47" xfId="0" applyFill="1" applyBorder="1" applyAlignment="1">
      <alignment/>
    </xf>
    <xf numFmtId="0" fontId="0" fillId="35" borderId="47" xfId="0" applyFill="1" applyBorder="1" applyAlignment="1">
      <alignment horizontal="center"/>
    </xf>
    <xf numFmtId="165" fontId="1" fillId="35" borderId="41" xfId="0" applyNumberFormat="1" applyFont="1" applyFill="1" applyBorder="1" applyAlignment="1" applyProtection="1">
      <alignment horizontal="center"/>
      <protection/>
    </xf>
    <xf numFmtId="165" fontId="1" fillId="35" borderId="49" xfId="0" applyNumberFormat="1" applyFont="1" applyFill="1" applyBorder="1" applyAlignment="1" applyProtection="1">
      <alignment horizontal="center"/>
      <protection/>
    </xf>
    <xf numFmtId="165" fontId="1" fillId="35" borderId="40" xfId="0" applyNumberFormat="1" applyFont="1" applyFill="1" applyBorder="1" applyAlignment="1" applyProtection="1">
      <alignment horizontal="center"/>
      <protection/>
    </xf>
    <xf numFmtId="165" fontId="1" fillId="35" borderId="50" xfId="0" applyNumberFormat="1" applyFont="1" applyFill="1" applyBorder="1" applyAlignment="1" applyProtection="1">
      <alignment horizontal="center"/>
      <protection/>
    </xf>
    <xf numFmtId="165" fontId="1" fillId="35" borderId="51" xfId="0" applyNumberFormat="1" applyFont="1" applyFill="1" applyBorder="1" applyAlignment="1" applyProtection="1">
      <alignment horizontal="center"/>
      <protection/>
    </xf>
    <xf numFmtId="179" fontId="1" fillId="35" borderId="52" xfId="0" applyNumberFormat="1" applyFont="1" applyFill="1" applyBorder="1" applyAlignment="1" applyProtection="1">
      <alignment horizontal="center"/>
      <protection/>
    </xf>
    <xf numFmtId="179" fontId="1" fillId="35" borderId="53" xfId="0" applyNumberFormat="1" applyFont="1" applyFill="1" applyBorder="1" applyAlignment="1" applyProtection="1">
      <alignment horizontal="center"/>
      <protection/>
    </xf>
    <xf numFmtId="179" fontId="1" fillId="35" borderId="54" xfId="0" applyNumberFormat="1" applyFont="1" applyFill="1" applyBorder="1" applyAlignment="1" applyProtection="1">
      <alignment horizontal="center"/>
      <protection/>
    </xf>
    <xf numFmtId="179" fontId="1" fillId="35" borderId="55" xfId="0" applyNumberFormat="1" applyFont="1" applyFill="1" applyBorder="1" applyAlignment="1" applyProtection="1">
      <alignment horizontal="center"/>
      <protection/>
    </xf>
    <xf numFmtId="179" fontId="1" fillId="35" borderId="56" xfId="0" applyNumberFormat="1" applyFont="1" applyFill="1" applyBorder="1" applyAlignment="1" applyProtection="1">
      <alignment horizontal="center"/>
      <protection/>
    </xf>
    <xf numFmtId="0" fontId="1" fillId="35" borderId="51" xfId="0" applyFont="1" applyFill="1" applyBorder="1" applyAlignment="1" applyProtection="1">
      <alignment horizontal="center"/>
      <protection/>
    </xf>
    <xf numFmtId="0" fontId="1" fillId="35" borderId="51" xfId="0" applyFont="1" applyFill="1" applyBorder="1" applyAlignment="1" applyProtection="1">
      <alignment horizontal="right"/>
      <protection/>
    </xf>
    <xf numFmtId="2" fontId="0" fillId="35" borderId="57" xfId="0" applyNumberFormat="1" applyFill="1" applyBorder="1" applyAlignment="1" applyProtection="1">
      <alignment/>
      <protection/>
    </xf>
    <xf numFmtId="2" fontId="1" fillId="35" borderId="51" xfId="0" applyNumberFormat="1" applyFont="1" applyFill="1" applyBorder="1" applyAlignment="1" applyProtection="1">
      <alignment horizontal="right"/>
      <protection/>
    </xf>
    <xf numFmtId="0" fontId="1" fillId="35" borderId="52" xfId="0" applyFont="1" applyFill="1" applyBorder="1" applyAlignment="1" applyProtection="1">
      <alignment/>
      <protection/>
    </xf>
    <xf numFmtId="9" fontId="1" fillId="35" borderId="51" xfId="59" applyFont="1" applyFill="1" applyBorder="1" applyAlignment="1" applyProtection="1">
      <alignment horizontal="center"/>
      <protection/>
    </xf>
    <xf numFmtId="2" fontId="1" fillId="35" borderId="52" xfId="0" applyNumberFormat="1" applyFont="1" applyFill="1" applyBorder="1" applyAlignment="1" applyProtection="1">
      <alignment horizontal="center"/>
      <protection/>
    </xf>
    <xf numFmtId="2" fontId="1" fillId="35" borderId="58" xfId="0" applyNumberFormat="1" applyFont="1" applyFill="1" applyBorder="1" applyAlignment="1" applyProtection="1">
      <alignment horizontal="center"/>
      <protection/>
    </xf>
    <xf numFmtId="2" fontId="1" fillId="35" borderId="56" xfId="0" applyNumberFormat="1" applyFont="1" applyFill="1" applyBorder="1" applyAlignment="1" applyProtection="1">
      <alignment horizontal="center"/>
      <protection/>
    </xf>
    <xf numFmtId="0" fontId="1" fillId="35" borderId="52" xfId="0" applyFont="1" applyFill="1" applyBorder="1" applyAlignment="1" applyProtection="1">
      <alignment horizontal="left"/>
      <protection/>
    </xf>
    <xf numFmtId="0" fontId="1" fillId="35" borderId="54" xfId="0" applyFont="1" applyFill="1" applyBorder="1" applyAlignment="1" applyProtection="1">
      <alignment horizontal="left"/>
      <protection/>
    </xf>
    <xf numFmtId="179" fontId="1" fillId="35" borderId="52" xfId="0" applyNumberFormat="1" applyFont="1" applyFill="1" applyBorder="1" applyAlignment="1">
      <alignment horizontal="center"/>
    </xf>
    <xf numFmtId="179" fontId="1" fillId="35" borderId="58" xfId="0" applyNumberFormat="1" applyFont="1" applyFill="1" applyBorder="1" applyAlignment="1">
      <alignment horizontal="center"/>
    </xf>
    <xf numFmtId="179" fontId="1" fillId="35" borderId="53" xfId="0" applyNumberFormat="1" applyFont="1" applyFill="1" applyBorder="1" applyAlignment="1">
      <alignment horizontal="center"/>
    </xf>
    <xf numFmtId="179" fontId="1" fillId="35" borderId="56" xfId="0" applyNumberFormat="1" applyFont="1" applyFill="1" applyBorder="1" applyAlignment="1">
      <alignment horizontal="center"/>
    </xf>
    <xf numFmtId="0" fontId="0" fillId="35" borderId="38" xfId="0" applyFill="1" applyBorder="1" applyAlignment="1" applyProtection="1">
      <alignment/>
      <protection/>
    </xf>
    <xf numFmtId="0" fontId="0" fillId="35" borderId="0" xfId="0" applyFill="1" applyBorder="1" applyAlignment="1" applyProtection="1">
      <alignment/>
      <protection/>
    </xf>
    <xf numFmtId="0" fontId="1" fillId="35" borderId="38" xfId="0" applyFont="1" applyFill="1" applyBorder="1" applyAlignment="1" applyProtection="1">
      <alignment/>
      <protection/>
    </xf>
    <xf numFmtId="0" fontId="0" fillId="35" borderId="38" xfId="0" applyFill="1" applyBorder="1" applyAlignment="1">
      <alignment horizontal="center"/>
    </xf>
    <xf numFmtId="0" fontId="0" fillId="35" borderId="0" xfId="0" applyFill="1" applyBorder="1" applyAlignment="1">
      <alignment/>
    </xf>
    <xf numFmtId="2" fontId="0" fillId="35" borderId="28" xfId="0" applyNumberFormat="1" applyFill="1" applyBorder="1" applyAlignment="1" applyProtection="1">
      <alignment horizontal="center"/>
      <protection/>
    </xf>
    <xf numFmtId="2" fontId="0" fillId="35" borderId="47" xfId="0" applyNumberFormat="1" applyFill="1" applyBorder="1" applyAlignment="1" applyProtection="1">
      <alignment horizontal="center"/>
      <protection/>
    </xf>
    <xf numFmtId="2" fontId="0" fillId="35" borderId="47" xfId="0" applyNumberFormat="1" applyFill="1" applyBorder="1" applyAlignment="1" applyProtection="1">
      <alignment/>
      <protection/>
    </xf>
    <xf numFmtId="2" fontId="0" fillId="35" borderId="51" xfId="0" applyNumberFormat="1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1" fillId="34" borderId="40" xfId="0" applyFont="1" applyFill="1" applyBorder="1" applyAlignment="1">
      <alignment/>
    </xf>
    <xf numFmtId="0" fontId="0" fillId="34" borderId="40" xfId="0" applyFill="1" applyBorder="1" applyAlignment="1">
      <alignment/>
    </xf>
    <xf numFmtId="0" fontId="0" fillId="34" borderId="42" xfId="0" applyFill="1" applyBorder="1" applyAlignment="1">
      <alignment/>
    </xf>
    <xf numFmtId="0" fontId="0" fillId="34" borderId="0" xfId="0" applyFill="1" applyBorder="1" applyAlignment="1" applyProtection="1" quotePrefix="1">
      <alignment/>
      <protection locked="0"/>
    </xf>
    <xf numFmtId="0" fontId="0" fillId="34" borderId="43" xfId="0" applyFill="1" applyBorder="1" applyAlignment="1" applyProtection="1">
      <alignment/>
      <protection locked="0"/>
    </xf>
    <xf numFmtId="0" fontId="0" fillId="34" borderId="44" xfId="0" applyFill="1" applyBorder="1" applyAlignment="1" applyProtection="1">
      <alignment/>
      <protection locked="0"/>
    </xf>
    <xf numFmtId="0" fontId="1" fillId="36" borderId="40" xfId="0" applyFont="1" applyFill="1" applyBorder="1" applyAlignment="1" applyProtection="1">
      <alignment/>
      <protection locked="0"/>
    </xf>
    <xf numFmtId="0" fontId="0" fillId="36" borderId="42" xfId="0" applyFill="1" applyBorder="1" applyAlignment="1" applyProtection="1">
      <alignment/>
      <protection locked="0"/>
    </xf>
    <xf numFmtId="0" fontId="0" fillId="36" borderId="0" xfId="0" applyFill="1" applyBorder="1" applyAlignment="1" applyProtection="1">
      <alignment/>
      <protection locked="0"/>
    </xf>
    <xf numFmtId="0" fontId="0" fillId="36" borderId="39" xfId="0" applyFill="1" applyBorder="1" applyAlignment="1" applyProtection="1">
      <alignment/>
      <protection locked="0"/>
    </xf>
    <xf numFmtId="0" fontId="0" fillId="36" borderId="43" xfId="0" applyFill="1" applyBorder="1" applyAlignment="1" applyProtection="1">
      <alignment/>
      <protection locked="0"/>
    </xf>
    <xf numFmtId="0" fontId="0" fillId="34" borderId="41" xfId="0" applyFill="1" applyBorder="1" applyAlignment="1">
      <alignment horizontal="center"/>
    </xf>
    <xf numFmtId="0" fontId="0" fillId="34" borderId="38" xfId="0" applyFill="1" applyBorder="1" applyAlignment="1" applyProtection="1">
      <alignment horizontal="center"/>
      <protection locked="0"/>
    </xf>
    <xf numFmtId="0" fontId="0" fillId="34" borderId="28" xfId="0" applyFill="1" applyBorder="1" applyAlignment="1" applyProtection="1">
      <alignment horizontal="center"/>
      <protection locked="0"/>
    </xf>
    <xf numFmtId="0" fontId="0" fillId="36" borderId="41" xfId="0" applyFill="1" applyBorder="1" applyAlignment="1" applyProtection="1">
      <alignment horizontal="center"/>
      <protection locked="0"/>
    </xf>
    <xf numFmtId="0" fontId="0" fillId="36" borderId="38" xfId="0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4" fillId="33" borderId="48" xfId="0" applyFont="1" applyFill="1" applyBorder="1" applyAlignment="1" applyProtection="1" quotePrefix="1">
      <alignment horizontal="center"/>
      <protection/>
    </xf>
    <xf numFmtId="0" fontId="4" fillId="33" borderId="48" xfId="0" applyFont="1" applyFill="1" applyBorder="1" applyAlignment="1" applyProtection="1">
      <alignment horizontal="center"/>
      <protection/>
    </xf>
    <xf numFmtId="0" fontId="4" fillId="33" borderId="47" xfId="0" applyFont="1" applyFill="1" applyBorder="1" applyAlignment="1" applyProtection="1">
      <alignment horizontal="center"/>
      <protection/>
    </xf>
    <xf numFmtId="167" fontId="0" fillId="0" borderId="24" xfId="59" applyNumberFormat="1" applyFont="1" applyBorder="1" applyAlignment="1" applyProtection="1">
      <alignment/>
      <protection locked="0"/>
    </xf>
    <xf numFmtId="167" fontId="0" fillId="0" borderId="11" xfId="59" applyNumberFormat="1" applyFont="1" applyBorder="1" applyAlignment="1" applyProtection="1">
      <alignment/>
      <protection locked="0"/>
    </xf>
    <xf numFmtId="0" fontId="0" fillId="0" borderId="57" xfId="0" applyBorder="1" applyAlignment="1" applyProtection="1">
      <alignment/>
      <protection locked="0"/>
    </xf>
    <xf numFmtId="0" fontId="0" fillId="0" borderId="46" xfId="0" applyBorder="1" applyAlignment="1" applyProtection="1">
      <alignment/>
      <protection locked="0"/>
    </xf>
    <xf numFmtId="0" fontId="1" fillId="35" borderId="52" xfId="0" applyFont="1" applyFill="1" applyBorder="1" applyAlignment="1" applyProtection="1">
      <alignment horizontal="right"/>
      <protection/>
    </xf>
    <xf numFmtId="0" fontId="0" fillId="36" borderId="43" xfId="0" applyFill="1" applyBorder="1" applyAlignment="1">
      <alignment/>
    </xf>
    <xf numFmtId="0" fontId="0" fillId="36" borderId="44" xfId="0" applyFill="1" applyBorder="1" applyAlignment="1">
      <alignment/>
    </xf>
    <xf numFmtId="9" fontId="1" fillId="35" borderId="52" xfId="59" applyNumberFormat="1" applyFont="1" applyFill="1" applyBorder="1" applyAlignment="1" applyProtection="1">
      <alignment/>
      <protection/>
    </xf>
    <xf numFmtId="0" fontId="0" fillId="0" borderId="59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33" borderId="34" xfId="0" applyFill="1" applyBorder="1" applyAlignment="1" applyProtection="1">
      <alignment horizontal="center"/>
      <protection/>
    </xf>
    <xf numFmtId="167" fontId="0" fillId="33" borderId="12" xfId="59" applyNumberFormat="1" applyFont="1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0" fillId="33" borderId="26" xfId="0" applyFill="1" applyBorder="1" applyAlignment="1" applyProtection="1">
      <alignment/>
      <protection/>
    </xf>
    <xf numFmtId="0" fontId="6" fillId="33" borderId="38" xfId="0" applyFont="1" applyFill="1" applyBorder="1" applyAlignment="1">
      <alignment horizontal="center"/>
    </xf>
    <xf numFmtId="0" fontId="0" fillId="0" borderId="39" xfId="0" applyBorder="1" applyAlignment="1">
      <alignment/>
    </xf>
    <xf numFmtId="167" fontId="0" fillId="0" borderId="24" xfId="59" applyNumberFormat="1" applyBorder="1" applyAlignment="1" applyProtection="1">
      <alignment/>
      <protection locked="0"/>
    </xf>
    <xf numFmtId="167" fontId="0" fillId="0" borderId="11" xfId="59" applyNumberFormat="1" applyBorder="1" applyAlignment="1" applyProtection="1">
      <alignment/>
      <protection locked="0"/>
    </xf>
    <xf numFmtId="167" fontId="0" fillId="33" borderId="12" xfId="59" applyNumberFormat="1" applyFill="1" applyBorder="1" applyAlignment="1" applyProtection="1">
      <alignment/>
      <protection/>
    </xf>
    <xf numFmtId="9" fontId="0" fillId="0" borderId="27" xfId="59" applyFont="1" applyFill="1" applyBorder="1" applyAlignment="1" applyProtection="1">
      <alignment horizontal="center"/>
      <protection locked="0"/>
    </xf>
    <xf numFmtId="0" fontId="0" fillId="36" borderId="0" xfId="0" applyFill="1" applyBorder="1" applyAlignment="1" applyProtection="1">
      <alignment horizontal="center"/>
      <protection locked="0"/>
    </xf>
    <xf numFmtId="2" fontId="0" fillId="0" borderId="60" xfId="0" applyNumberFormat="1" applyFill="1" applyBorder="1" applyAlignment="1" applyProtection="1">
      <alignment horizontal="center"/>
      <protection locked="0"/>
    </xf>
    <xf numFmtId="0" fontId="0" fillId="36" borderId="43" xfId="0" applyFill="1" applyBorder="1" applyAlignment="1" applyProtection="1">
      <alignment horizontal="center"/>
      <protection locked="0"/>
    </xf>
    <xf numFmtId="9" fontId="0" fillId="35" borderId="35" xfId="59" applyNumberFormat="1" applyFill="1" applyBorder="1" applyAlignment="1" applyProtection="1">
      <alignment/>
      <protection/>
    </xf>
    <xf numFmtId="9" fontId="0" fillId="35" borderId="61" xfId="59" applyNumberFormat="1" applyFill="1" applyBorder="1" applyAlignment="1" applyProtection="1">
      <alignment/>
      <protection/>
    </xf>
    <xf numFmtId="9" fontId="0" fillId="35" borderId="47" xfId="59" applyNumberFormat="1" applyFill="1" applyBorder="1" applyAlignment="1" applyProtection="1">
      <alignment/>
      <protection/>
    </xf>
    <xf numFmtId="2" fontId="0" fillId="35" borderId="23" xfId="0" applyNumberFormat="1" applyFill="1" applyBorder="1" applyAlignment="1" applyProtection="1">
      <alignment/>
      <protection/>
    </xf>
    <xf numFmtId="0" fontId="1" fillId="35" borderId="41" xfId="0" applyFont="1" applyFill="1" applyBorder="1" applyAlignment="1" applyProtection="1">
      <alignment horizontal="right"/>
      <protection/>
    </xf>
    <xf numFmtId="9" fontId="1" fillId="35" borderId="28" xfId="59" applyNumberFormat="1" applyFont="1" applyFill="1" applyBorder="1" applyAlignment="1" applyProtection="1">
      <alignment/>
      <protection/>
    </xf>
    <xf numFmtId="9" fontId="0" fillId="35" borderId="36" xfId="59" applyNumberFormat="1" applyFill="1" applyBorder="1" applyAlignment="1" applyProtection="1">
      <alignment/>
      <protection/>
    </xf>
    <xf numFmtId="9" fontId="0" fillId="35" borderId="37" xfId="59" applyNumberForma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/>
    </xf>
    <xf numFmtId="0" fontId="0" fillId="0" borderId="39" xfId="0" applyFill="1" applyBorder="1" applyAlignment="1">
      <alignment/>
    </xf>
    <xf numFmtId="1" fontId="0" fillId="0" borderId="27" xfId="0" applyNumberFormat="1" applyFill="1" applyBorder="1" applyAlignment="1" applyProtection="1">
      <alignment horizontal="left"/>
      <protection locked="0"/>
    </xf>
    <xf numFmtId="1" fontId="0" fillId="34" borderId="17" xfId="0" applyNumberFormat="1" applyFill="1" applyBorder="1" applyAlignment="1" applyProtection="1">
      <alignment horizontal="left"/>
      <protection locked="0"/>
    </xf>
    <xf numFmtId="1" fontId="0" fillId="34" borderId="18" xfId="0" applyNumberFormat="1" applyFill="1" applyBorder="1" applyAlignment="1" applyProtection="1">
      <alignment horizontal="left"/>
      <protection locked="0"/>
    </xf>
    <xf numFmtId="1" fontId="0" fillId="34" borderId="19" xfId="0" applyNumberFormat="1" applyFill="1" applyBorder="1" applyAlignment="1" applyProtection="1">
      <alignment horizontal="left"/>
      <protection locked="0"/>
    </xf>
    <xf numFmtId="0" fontId="0" fillId="33" borderId="0" xfId="0" applyFill="1" applyBorder="1" applyAlignment="1" applyProtection="1">
      <alignment horizontal="center"/>
      <protection/>
    </xf>
    <xf numFmtId="0" fontId="0" fillId="33" borderId="39" xfId="0" applyFill="1" applyBorder="1" applyAlignment="1" applyProtection="1">
      <alignment horizontal="center"/>
      <protection/>
    </xf>
    <xf numFmtId="164" fontId="0" fillId="0" borderId="0" xfId="0" applyNumberFormat="1" applyFill="1" applyBorder="1" applyAlignment="1">
      <alignment horizontal="center"/>
    </xf>
    <xf numFmtId="164" fontId="0" fillId="0" borderId="23" xfId="0" applyNumberFormat="1" applyFill="1" applyBorder="1" applyAlignment="1">
      <alignment horizontal="center"/>
    </xf>
    <xf numFmtId="0" fontId="0" fillId="35" borderId="52" xfId="0" applyFill="1" applyBorder="1" applyAlignment="1" applyProtection="1">
      <alignment horizontal="center"/>
      <protection locked="0"/>
    </xf>
    <xf numFmtId="0" fontId="0" fillId="35" borderId="62" xfId="0" applyFill="1" applyBorder="1" applyAlignment="1" applyProtection="1">
      <alignment horizontal="center"/>
      <protection locked="0"/>
    </xf>
    <xf numFmtId="0" fontId="1" fillId="35" borderId="52" xfId="0" applyFont="1" applyFill="1" applyBorder="1" applyAlignment="1">
      <alignment horizontal="left"/>
    </xf>
    <xf numFmtId="0" fontId="1" fillId="35" borderId="54" xfId="0" applyFont="1" applyFill="1" applyBorder="1" applyAlignment="1">
      <alignment horizontal="left"/>
    </xf>
    <xf numFmtId="0" fontId="1" fillId="35" borderId="62" xfId="0" applyFont="1" applyFill="1" applyBorder="1" applyAlignment="1">
      <alignment horizontal="left"/>
    </xf>
    <xf numFmtId="0" fontId="4" fillId="0" borderId="23" xfId="0" applyFont="1" applyFill="1" applyBorder="1" applyAlignment="1" applyProtection="1">
      <alignment horizontal="left"/>
      <protection locked="0"/>
    </xf>
    <xf numFmtId="0" fontId="4" fillId="0" borderId="57" xfId="0" applyFont="1" applyFill="1" applyBorder="1" applyAlignment="1" applyProtection="1">
      <alignment horizontal="left"/>
      <protection locked="0"/>
    </xf>
    <xf numFmtId="0" fontId="0" fillId="33" borderId="38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39" xfId="0" applyFill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4" fillId="0" borderId="10" xfId="0" applyFont="1" applyFill="1" applyBorder="1" applyAlignment="1" applyProtection="1">
      <alignment horizontal="left"/>
      <protection locked="0"/>
    </xf>
    <xf numFmtId="0" fontId="4" fillId="0" borderId="46" xfId="0" applyFont="1" applyFill="1" applyBorder="1" applyAlignment="1" applyProtection="1">
      <alignment horizontal="left"/>
      <protection locked="0"/>
    </xf>
    <xf numFmtId="0" fontId="1" fillId="33" borderId="0" xfId="0" applyFont="1" applyFill="1" applyBorder="1" applyAlignment="1">
      <alignment horizontal="center"/>
    </xf>
    <xf numFmtId="0" fontId="0" fillId="0" borderId="0" xfId="0" applyFill="1" applyBorder="1" applyAlignment="1" applyProtection="1">
      <alignment horizontal="center"/>
      <protection/>
    </xf>
    <xf numFmtId="0" fontId="0" fillId="0" borderId="23" xfId="0" applyFill="1" applyBorder="1" applyAlignment="1" applyProtection="1">
      <alignment horizontal="center"/>
      <protection/>
    </xf>
    <xf numFmtId="0" fontId="1" fillId="33" borderId="43" xfId="0" applyFont="1" applyFill="1" applyBorder="1" applyAlignment="1">
      <alignment horizontal="center"/>
    </xf>
    <xf numFmtId="0" fontId="1" fillId="33" borderId="54" xfId="0" applyFont="1" applyFill="1" applyBorder="1" applyAlignment="1" applyProtection="1">
      <alignment horizontal="center"/>
      <protection/>
    </xf>
    <xf numFmtId="0" fontId="1" fillId="33" borderId="62" xfId="0" applyFont="1" applyFill="1" applyBorder="1" applyAlignment="1" applyProtection="1">
      <alignment horizontal="center"/>
      <protection/>
    </xf>
    <xf numFmtId="0" fontId="0" fillId="0" borderId="41" xfId="0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  <protection locked="0"/>
    </xf>
    <xf numFmtId="0" fontId="0" fillId="0" borderId="42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43" xfId="0" applyBorder="1" applyAlignment="1" applyProtection="1">
      <alignment horizontal="center"/>
      <protection locked="0"/>
    </xf>
    <xf numFmtId="0" fontId="0" fillId="0" borderId="44" xfId="0" applyBorder="1" applyAlignment="1" applyProtection="1">
      <alignment horizontal="center"/>
      <protection locked="0"/>
    </xf>
    <xf numFmtId="0" fontId="0" fillId="33" borderId="38" xfId="0" applyFill="1" applyBorder="1" applyAlignment="1" applyProtection="1">
      <alignment horizontal="center"/>
      <protection/>
    </xf>
    <xf numFmtId="164" fontId="1" fillId="33" borderId="23" xfId="0" applyNumberFormat="1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0" fontId="0" fillId="33" borderId="28" xfId="0" applyFill="1" applyBorder="1" applyAlignment="1" applyProtection="1">
      <alignment horizontal="center"/>
      <protection/>
    </xf>
    <xf numFmtId="0" fontId="0" fillId="33" borderId="44" xfId="0" applyFill="1" applyBorder="1" applyAlignment="1" applyProtection="1">
      <alignment horizontal="center"/>
      <protection/>
    </xf>
    <xf numFmtId="0" fontId="1" fillId="33" borderId="40" xfId="0" applyFont="1" applyFill="1" applyBorder="1" applyAlignment="1">
      <alignment horizontal="center"/>
    </xf>
    <xf numFmtId="0" fontId="1" fillId="33" borderId="42" xfId="0" applyFont="1" applyFill="1" applyBorder="1" applyAlignment="1">
      <alignment horizontal="center"/>
    </xf>
    <xf numFmtId="0" fontId="1" fillId="33" borderId="39" xfId="0" applyFont="1" applyFill="1" applyBorder="1" applyAlignment="1">
      <alignment horizontal="center"/>
    </xf>
    <xf numFmtId="49" fontId="0" fillId="0" borderId="23" xfId="0" applyNumberFormat="1" applyFont="1" applyFill="1" applyBorder="1" applyAlignment="1" applyProtection="1">
      <alignment horizontal="center"/>
      <protection locked="0"/>
    </xf>
    <xf numFmtId="49" fontId="0" fillId="0" borderId="23" xfId="0" applyNumberFormat="1" applyFill="1" applyBorder="1" applyAlignment="1" applyProtection="1">
      <alignment horizontal="center"/>
      <protection locked="0"/>
    </xf>
    <xf numFmtId="164" fontId="1" fillId="33" borderId="23" xfId="0" applyNumberFormat="1" applyFont="1" applyFill="1" applyBorder="1" applyAlignment="1" applyProtection="1">
      <alignment horizontal="center"/>
      <protection/>
    </xf>
    <xf numFmtId="0" fontId="0" fillId="0" borderId="23" xfId="0" applyFill="1" applyBorder="1" applyAlignment="1" applyProtection="1">
      <alignment horizontal="left"/>
      <protection locked="0"/>
    </xf>
    <xf numFmtId="0" fontId="7" fillId="33" borderId="0" xfId="0" applyFont="1" applyFill="1" applyBorder="1" applyAlignment="1">
      <alignment horizontal="center"/>
    </xf>
    <xf numFmtId="0" fontId="7" fillId="33" borderId="39" xfId="0" applyFont="1" applyFill="1" applyBorder="1" applyAlignment="1">
      <alignment horizontal="center"/>
    </xf>
    <xf numFmtId="0" fontId="0" fillId="33" borderId="4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0" fillId="33" borderId="63" xfId="0" applyFill="1" applyBorder="1" applyAlignment="1" applyProtection="1">
      <alignment horizontal="center"/>
      <protection/>
    </xf>
    <xf numFmtId="0" fontId="1" fillId="33" borderId="0" xfId="0" applyFont="1" applyFill="1" applyBorder="1" applyAlignment="1" applyProtection="1">
      <alignment horizontal="left"/>
      <protection/>
    </xf>
    <xf numFmtId="1" fontId="0" fillId="0" borderId="23" xfId="0" applyNumberFormat="1" applyFill="1" applyBorder="1" applyAlignment="1" applyProtection="1">
      <alignment horizontal="left"/>
      <protection locked="0"/>
    </xf>
    <xf numFmtId="0" fontId="6" fillId="33" borderId="48" xfId="0" applyFont="1" applyFill="1" applyBorder="1" applyAlignment="1">
      <alignment horizontal="center"/>
    </xf>
    <xf numFmtId="0" fontId="6" fillId="33" borderId="64" xfId="0" applyFont="1" applyFill="1" applyBorder="1" applyAlignment="1">
      <alignment horizontal="center"/>
    </xf>
    <xf numFmtId="0" fontId="6" fillId="33" borderId="64" xfId="0" applyFont="1" applyFill="1" applyBorder="1" applyAlignment="1" quotePrefix="1">
      <alignment horizontal="center"/>
    </xf>
    <xf numFmtId="0" fontId="6" fillId="33" borderId="47" xfId="0" applyFont="1" applyFill="1" applyBorder="1" applyAlignment="1">
      <alignment horizontal="center"/>
    </xf>
    <xf numFmtId="2" fontId="0" fillId="35" borderId="52" xfId="0" applyNumberFormat="1" applyFill="1" applyBorder="1" applyAlignment="1">
      <alignment horizontal="center"/>
    </xf>
    <xf numFmtId="0" fontId="0" fillId="35" borderId="62" xfId="0" applyFill="1" applyBorder="1" applyAlignment="1">
      <alignment/>
    </xf>
    <xf numFmtId="0" fontId="1" fillId="35" borderId="52" xfId="0" applyFont="1" applyFill="1" applyBorder="1" applyAlignment="1" applyProtection="1">
      <alignment horizontal="center"/>
      <protection/>
    </xf>
    <xf numFmtId="0" fontId="1" fillId="35" borderId="54" xfId="0" applyFont="1" applyFill="1" applyBorder="1" applyAlignment="1" applyProtection="1">
      <alignment horizontal="center"/>
      <protection/>
    </xf>
    <xf numFmtId="0" fontId="1" fillId="35" borderId="62" xfId="0" applyFont="1" applyFill="1" applyBorder="1" applyAlignment="1" applyProtection="1">
      <alignment horizontal="center"/>
      <protection/>
    </xf>
    <xf numFmtId="0" fontId="1" fillId="33" borderId="38" xfId="0" applyFont="1" applyFill="1" applyBorder="1" applyAlignment="1" applyProtection="1">
      <alignment horizontal="left"/>
      <protection/>
    </xf>
    <xf numFmtId="0" fontId="1" fillId="33" borderId="0" xfId="0" applyFont="1" applyFill="1" applyBorder="1" applyAlignment="1">
      <alignment/>
    </xf>
    <xf numFmtId="0" fontId="5" fillId="0" borderId="28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57" xfId="0" applyFont="1" applyFill="1" applyBorder="1" applyAlignment="1">
      <alignment horizontal="center"/>
    </xf>
    <xf numFmtId="0" fontId="0" fillId="33" borderId="43" xfId="0" applyFill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0" fontId="0" fillId="0" borderId="39" xfId="0" applyFill="1" applyBorder="1" applyAlignment="1" applyProtection="1">
      <alignment/>
      <protection/>
    </xf>
    <xf numFmtId="0" fontId="0" fillId="0" borderId="23" xfId="0" applyFill="1" applyBorder="1" applyAlignment="1" applyProtection="1">
      <alignment/>
      <protection/>
    </xf>
    <xf numFmtId="0" fontId="0" fillId="0" borderId="57" xfId="0" applyFill="1" applyBorder="1" applyAlignment="1" applyProtection="1">
      <alignment/>
      <protection/>
    </xf>
    <xf numFmtId="0" fontId="1" fillId="37" borderId="52" xfId="0" applyFont="1" applyFill="1" applyBorder="1" applyAlignment="1" applyProtection="1">
      <alignment horizontal="center"/>
      <protection locked="0"/>
    </xf>
    <xf numFmtId="0" fontId="1" fillId="37" borderId="54" xfId="0" applyFont="1" applyFill="1" applyBorder="1" applyAlignment="1" applyProtection="1">
      <alignment horizontal="center"/>
      <protection locked="0"/>
    </xf>
    <xf numFmtId="0" fontId="1" fillId="37" borderId="62" xfId="0" applyFont="1" applyFill="1" applyBorder="1" applyAlignment="1" applyProtection="1">
      <alignment horizontal="center"/>
      <protection locked="0"/>
    </xf>
    <xf numFmtId="0" fontId="0" fillId="34" borderId="41" xfId="0" applyFill="1" applyBorder="1" applyAlignment="1" applyProtection="1">
      <alignment horizontal="center"/>
      <protection locked="0"/>
    </xf>
    <xf numFmtId="0" fontId="0" fillId="34" borderId="40" xfId="0" applyFill="1" applyBorder="1" applyAlignment="1" applyProtection="1">
      <alignment horizontal="center"/>
      <protection locked="0"/>
    </xf>
    <xf numFmtId="0" fontId="0" fillId="34" borderId="42" xfId="0" applyFill="1" applyBorder="1" applyAlignment="1" applyProtection="1">
      <alignment horizontal="center"/>
      <protection locked="0"/>
    </xf>
    <xf numFmtId="0" fontId="1" fillId="33" borderId="0" xfId="0" applyFont="1" applyFill="1" applyBorder="1" applyAlignment="1" applyProtection="1">
      <alignment horizontal="center"/>
      <protection/>
    </xf>
    <xf numFmtId="0" fontId="0" fillId="0" borderId="23" xfId="0" applyFill="1" applyBorder="1" applyAlignment="1" applyProtection="1">
      <alignment horizontal="center"/>
      <protection locked="0"/>
    </xf>
    <xf numFmtId="0" fontId="0" fillId="0" borderId="57" xfId="0" applyFill="1" applyBorder="1" applyAlignment="1" applyProtection="1">
      <alignment horizontal="left"/>
      <protection locked="0"/>
    </xf>
    <xf numFmtId="0" fontId="0" fillId="33" borderId="63" xfId="0" applyFill="1" applyBorder="1" applyAlignment="1">
      <alignment horizontal="center"/>
    </xf>
    <xf numFmtId="0" fontId="0" fillId="33" borderId="65" xfId="0" applyFill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0" fillId="35" borderId="48" xfId="0" applyFill="1" applyBorder="1" applyAlignment="1">
      <alignment horizontal="center"/>
    </xf>
    <xf numFmtId="0" fontId="0" fillId="35" borderId="47" xfId="0" applyFill="1" applyBorder="1" applyAlignment="1">
      <alignment horizontal="center"/>
    </xf>
    <xf numFmtId="0" fontId="0" fillId="35" borderId="52" xfId="0" applyFill="1" applyBorder="1" applyAlignment="1">
      <alignment horizontal="left"/>
    </xf>
    <xf numFmtId="0" fontId="0" fillId="35" borderId="54" xfId="0" applyFill="1" applyBorder="1" applyAlignment="1">
      <alignment/>
    </xf>
    <xf numFmtId="0" fontId="0" fillId="35" borderId="38" xfId="0" applyFill="1" applyBorder="1" applyAlignment="1">
      <alignment horizontal="center"/>
    </xf>
    <xf numFmtId="0" fontId="0" fillId="35" borderId="39" xfId="0" applyFill="1" applyBorder="1" applyAlignment="1">
      <alignment/>
    </xf>
    <xf numFmtId="0" fontId="44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0" fillId="38" borderId="41" xfId="0" applyFill="1" applyBorder="1" applyAlignment="1" applyProtection="1">
      <alignment horizontal="center"/>
      <protection locked="0"/>
    </xf>
    <xf numFmtId="0" fontId="0" fillId="38" borderId="40" xfId="0" applyFill="1" applyBorder="1" applyAlignment="1" applyProtection="1">
      <alignment horizontal="center"/>
      <protection locked="0"/>
    </xf>
    <xf numFmtId="0" fontId="0" fillId="38" borderId="42" xfId="0" applyFill="1" applyBorder="1" applyAlignment="1" applyProtection="1">
      <alignment horizontal="center"/>
      <protection locked="0"/>
    </xf>
    <xf numFmtId="0" fontId="0" fillId="38" borderId="28" xfId="0" applyFill="1" applyBorder="1" applyAlignment="1" applyProtection="1">
      <alignment horizontal="center"/>
      <protection locked="0"/>
    </xf>
    <xf numFmtId="0" fontId="0" fillId="38" borderId="43" xfId="0" applyFill="1" applyBorder="1" applyAlignment="1" applyProtection="1">
      <alignment horizontal="center"/>
      <protection locked="0"/>
    </xf>
    <xf numFmtId="0" fontId="0" fillId="38" borderId="44" xfId="0" applyFill="1" applyBorder="1" applyAlignment="1" applyProtection="1">
      <alignment horizontal="center"/>
      <protection locked="0"/>
    </xf>
    <xf numFmtId="0" fontId="0" fillId="38" borderId="41" xfId="0" applyFill="1" applyBorder="1" applyAlignment="1" applyProtection="1">
      <alignment horizontal="center"/>
      <protection locked="0"/>
    </xf>
    <xf numFmtId="0" fontId="1" fillId="38" borderId="40" xfId="0" applyFont="1" applyFill="1" applyBorder="1" applyAlignment="1" applyProtection="1">
      <alignment/>
      <protection locked="0"/>
    </xf>
    <xf numFmtId="0" fontId="0" fillId="38" borderId="42" xfId="0" applyFill="1" applyBorder="1" applyAlignment="1" applyProtection="1">
      <alignment/>
      <protection locked="0"/>
    </xf>
    <xf numFmtId="0" fontId="0" fillId="38" borderId="38" xfId="0" applyFill="1" applyBorder="1" applyAlignment="1" applyProtection="1">
      <alignment horizontal="center"/>
      <protection locked="0"/>
    </xf>
    <xf numFmtId="0" fontId="0" fillId="38" borderId="0" xfId="0" applyFill="1" applyBorder="1" applyAlignment="1" applyProtection="1">
      <alignment/>
      <protection locked="0"/>
    </xf>
    <xf numFmtId="0" fontId="0" fillId="38" borderId="39" xfId="0" applyFill="1" applyBorder="1" applyAlignment="1" applyProtection="1">
      <alignment/>
      <protection locked="0"/>
    </xf>
    <xf numFmtId="0" fontId="0" fillId="38" borderId="0" xfId="0" applyFill="1" applyBorder="1" applyAlignment="1" applyProtection="1">
      <alignment horizontal="center"/>
      <protection locked="0"/>
    </xf>
    <xf numFmtId="0" fontId="0" fillId="38" borderId="43" xfId="0" applyFill="1" applyBorder="1" applyAlignment="1" applyProtection="1">
      <alignment horizontal="center"/>
      <protection locked="0"/>
    </xf>
    <xf numFmtId="0" fontId="0" fillId="38" borderId="43" xfId="0" applyFill="1" applyBorder="1" applyAlignment="1" applyProtection="1">
      <alignment/>
      <protection locked="0"/>
    </xf>
    <xf numFmtId="0" fontId="0" fillId="38" borderId="43" xfId="0" applyFill="1" applyBorder="1" applyAlignment="1">
      <alignment/>
    </xf>
    <xf numFmtId="0" fontId="0" fillId="38" borderId="44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8.v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9.v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0.v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1.v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2.v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3.v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4.v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5.v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6.vml" /><Relationship Id="rId2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C66"/>
  <sheetViews>
    <sheetView showZeros="0" tabSelected="1" zoomScalePageLayoutView="0" workbookViewId="0" topLeftCell="A1">
      <selection activeCell="N8" sqref="N8"/>
    </sheetView>
  </sheetViews>
  <sheetFormatPr defaultColWidth="9.140625" defaultRowHeight="12.75"/>
  <cols>
    <col min="1" max="1" width="13.00390625" style="0" customWidth="1"/>
    <col min="2" max="2" width="14.140625" style="0" customWidth="1"/>
    <col min="3" max="7" width="5.57421875" style="0" customWidth="1"/>
    <col min="8" max="8" width="5.421875" style="0" customWidth="1"/>
    <col min="9" max="9" width="5.57421875" style="0" customWidth="1"/>
    <col min="10" max="12" width="5.421875" style="0" customWidth="1"/>
    <col min="13" max="13" width="5.57421875" style="0" customWidth="1"/>
    <col min="14" max="15" width="5.421875" style="0" customWidth="1"/>
    <col min="16" max="16" width="5.28125" style="0" customWidth="1"/>
    <col min="17" max="17" width="6.421875" style="0" bestFit="1" customWidth="1"/>
    <col min="18" max="18" width="7.7109375" style="3" bestFit="1" customWidth="1"/>
    <col min="19" max="19" width="13.28125" style="115" customWidth="1"/>
    <col min="20" max="20" width="12.00390625" style="50" customWidth="1"/>
    <col min="21" max="21" width="10.7109375" style="50" customWidth="1"/>
    <col min="22" max="22" width="10.28125" style="50" customWidth="1"/>
    <col min="23" max="23" width="6.140625" style="50" customWidth="1"/>
    <col min="24" max="24" width="14.57421875" style="50" customWidth="1"/>
    <col min="25" max="25" width="10.28125" style="50" bestFit="1" customWidth="1"/>
    <col min="26" max="26" width="11.00390625" style="50" customWidth="1"/>
    <col min="27" max="27" width="10.28125" style="50" bestFit="1" customWidth="1"/>
    <col min="28" max="29" width="12.28125" style="50" bestFit="1" customWidth="1"/>
    <col min="30" max="16384" width="9.140625" style="50" customWidth="1"/>
  </cols>
  <sheetData>
    <row r="1" spans="1:22" ht="12.75">
      <c r="A1" s="234" t="s">
        <v>59</v>
      </c>
      <c r="B1" s="218" t="s">
        <v>14</v>
      </c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9"/>
      <c r="S1" s="127"/>
      <c r="T1" s="116" t="s">
        <v>106</v>
      </c>
      <c r="U1" s="117"/>
      <c r="V1" s="118"/>
    </row>
    <row r="2" spans="1:22" ht="12.75">
      <c r="A2" s="235"/>
      <c r="B2" s="201" t="s">
        <v>71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20"/>
      <c r="S2" s="128"/>
      <c r="T2" s="53"/>
      <c r="U2" s="53"/>
      <c r="V2" s="54"/>
    </row>
    <row r="3" spans="1:22" ht="12.75">
      <c r="A3" s="236" t="s">
        <v>77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6"/>
      <c r="S3" s="128"/>
      <c r="T3" s="53" t="s">
        <v>72</v>
      </c>
      <c r="U3" s="53"/>
      <c r="V3" s="54"/>
    </row>
    <row r="4" spans="1:22" ht="13.5" thickBot="1">
      <c r="A4" s="237"/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6"/>
      <c r="S4" s="128"/>
      <c r="T4" s="119" t="s">
        <v>60</v>
      </c>
      <c r="U4" s="53"/>
      <c r="V4" s="54"/>
    </row>
    <row r="5" spans="1:22" ht="16.5" thickBot="1">
      <c r="A5" s="152"/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6"/>
      <c r="S5" s="128"/>
      <c r="T5" s="119" t="s">
        <v>61</v>
      </c>
      <c r="U5" s="53"/>
      <c r="V5" s="54"/>
    </row>
    <row r="6" spans="1:29" ht="13.5" thickBot="1">
      <c r="A6" s="40" t="s">
        <v>16</v>
      </c>
      <c r="B6" s="224"/>
      <c r="C6" s="224"/>
      <c r="D6" s="224"/>
      <c r="E6" s="42" t="s">
        <v>58</v>
      </c>
      <c r="F6" s="221"/>
      <c r="G6" s="222"/>
      <c r="H6" s="222"/>
      <c r="I6" s="267" t="s">
        <v>31</v>
      </c>
      <c r="J6" s="267"/>
      <c r="K6" s="268"/>
      <c r="L6" s="268"/>
      <c r="M6" s="39"/>
      <c r="N6" s="44" t="s">
        <v>42</v>
      </c>
      <c r="O6" s="224"/>
      <c r="P6" s="224"/>
      <c r="Q6" s="224"/>
      <c r="R6" s="269"/>
      <c r="S6" s="128"/>
      <c r="T6" s="119" t="s">
        <v>62</v>
      </c>
      <c r="U6" s="53"/>
      <c r="V6" s="54"/>
      <c r="X6" s="261" t="s">
        <v>41</v>
      </c>
      <c r="Y6" s="262"/>
      <c r="Z6" s="262"/>
      <c r="AA6" s="262"/>
      <c r="AB6" s="262"/>
      <c r="AC6" s="263"/>
    </row>
    <row r="7" spans="1:29" ht="6" customHeight="1" thickBot="1">
      <c r="A7" s="213"/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270"/>
      <c r="R7" s="271"/>
      <c r="S7" s="129"/>
      <c r="T7" s="120"/>
      <c r="U7" s="120"/>
      <c r="V7" s="121"/>
      <c r="X7" s="264"/>
      <c r="Y7" s="265"/>
      <c r="Z7" s="265"/>
      <c r="AA7" s="265"/>
      <c r="AB7" s="265"/>
      <c r="AC7" s="266"/>
    </row>
    <row r="8" spans="1:29" ht="15" customHeight="1">
      <c r="A8" s="40" t="s">
        <v>17</v>
      </c>
      <c r="B8" s="224"/>
      <c r="C8" s="224"/>
      <c r="D8" s="224"/>
      <c r="E8" s="232" t="s">
        <v>18</v>
      </c>
      <c r="F8" s="232"/>
      <c r="G8" s="223">
        <v>40891</v>
      </c>
      <c r="H8" s="223"/>
      <c r="I8" s="43" t="s">
        <v>19</v>
      </c>
      <c r="J8" s="223">
        <v>40904</v>
      </c>
      <c r="K8" s="223"/>
      <c r="L8" s="39"/>
      <c r="M8" s="42" t="s">
        <v>12</v>
      </c>
      <c r="N8" s="15"/>
      <c r="O8" s="188"/>
      <c r="P8" s="188"/>
      <c r="Q8" s="188"/>
      <c r="R8" s="189"/>
      <c r="S8" s="289"/>
      <c r="T8" s="290"/>
      <c r="U8" s="290"/>
      <c r="V8" s="291"/>
      <c r="X8" s="52" t="s">
        <v>24</v>
      </c>
      <c r="Y8" s="34"/>
      <c r="Z8" s="53"/>
      <c r="AA8" s="53"/>
      <c r="AB8" s="53"/>
      <c r="AC8" s="54"/>
    </row>
    <row r="9" spans="1:29" ht="6" customHeight="1" thickBot="1">
      <c r="A9" s="213"/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88"/>
      <c r="R9" s="189"/>
      <c r="S9" s="292"/>
      <c r="T9" s="293"/>
      <c r="U9" s="293"/>
      <c r="V9" s="294"/>
      <c r="X9" s="52"/>
      <c r="Y9" s="34"/>
      <c r="Z9" s="53"/>
      <c r="AA9" s="53"/>
      <c r="AB9" s="53"/>
      <c r="AC9" s="54"/>
    </row>
    <row r="10" spans="1:29" ht="13.5" customHeight="1">
      <c r="A10" s="41" t="s">
        <v>48</v>
      </c>
      <c r="B10" s="233"/>
      <c r="C10" s="233"/>
      <c r="D10" s="233"/>
      <c r="E10" s="230" t="s">
        <v>49</v>
      </c>
      <c r="F10" s="230"/>
      <c r="G10" s="230"/>
      <c r="H10" s="230"/>
      <c r="I10" s="230"/>
      <c r="J10" s="230"/>
      <c r="K10" s="230"/>
      <c r="L10" s="214">
        <v>40914</v>
      </c>
      <c r="M10" s="215"/>
      <c r="N10" s="188"/>
      <c r="O10" s="188"/>
      <c r="P10" s="188"/>
      <c r="Q10" s="188"/>
      <c r="R10" s="188"/>
      <c r="S10" s="295"/>
      <c r="T10" s="296"/>
      <c r="U10" s="297"/>
      <c r="V10" s="297"/>
      <c r="X10" s="52"/>
      <c r="Y10" s="34"/>
      <c r="Z10" s="53"/>
      <c r="AA10" s="53"/>
      <c r="AB10" s="53"/>
      <c r="AC10" s="54"/>
    </row>
    <row r="11" spans="1:29" ht="13.5" customHeight="1" thickBot="1">
      <c r="A11" s="213"/>
      <c r="B11" s="176"/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88"/>
      <c r="R11" s="188"/>
      <c r="S11" s="298"/>
      <c r="T11" s="299"/>
      <c r="U11" s="299"/>
      <c r="V11" s="300"/>
      <c r="X11" s="52" t="s">
        <v>35</v>
      </c>
      <c r="Y11" s="32">
        <f>Y8/2080</f>
        <v>0</v>
      </c>
      <c r="Z11" s="53"/>
      <c r="AA11" s="53"/>
      <c r="AB11" s="53"/>
      <c r="AC11" s="54"/>
    </row>
    <row r="12" spans="1:29" ht="14.25" customHeight="1" thickBot="1">
      <c r="A12" s="216"/>
      <c r="B12" s="217"/>
      <c r="C12" s="240" t="s">
        <v>43</v>
      </c>
      <c r="D12" s="241"/>
      <c r="E12" s="241"/>
      <c r="F12" s="241"/>
      <c r="G12" s="241"/>
      <c r="H12" s="241"/>
      <c r="I12" s="241"/>
      <c r="J12" s="241"/>
      <c r="K12" s="241"/>
      <c r="L12" s="241"/>
      <c r="M12" s="241"/>
      <c r="N12" s="241"/>
      <c r="O12" s="241"/>
      <c r="P12" s="242"/>
      <c r="Q12" s="188"/>
      <c r="R12" s="188"/>
      <c r="S12" s="298"/>
      <c r="T12" s="299" t="s">
        <v>63</v>
      </c>
      <c r="U12" s="299"/>
      <c r="V12" s="300"/>
      <c r="X12" s="52" t="s">
        <v>36</v>
      </c>
      <c r="Y12" s="33"/>
      <c r="Z12" s="53"/>
      <c r="AA12" s="53"/>
      <c r="AB12" s="53"/>
      <c r="AC12" s="54"/>
    </row>
    <row r="13" spans="1:29" ht="13.5" thickBot="1">
      <c r="A13" s="77" t="s">
        <v>56</v>
      </c>
      <c r="B13" s="78" t="s">
        <v>55</v>
      </c>
      <c r="C13" s="81">
        <f>G8</f>
        <v>40891</v>
      </c>
      <c r="D13" s="82">
        <f aca="true" t="shared" si="0" ref="D13:P13">C13+1</f>
        <v>40892</v>
      </c>
      <c r="E13" s="83">
        <f t="shared" si="0"/>
        <v>40893</v>
      </c>
      <c r="F13" s="82">
        <f t="shared" si="0"/>
        <v>40894</v>
      </c>
      <c r="G13" s="83">
        <f t="shared" si="0"/>
        <v>40895</v>
      </c>
      <c r="H13" s="82">
        <f t="shared" si="0"/>
        <v>40896</v>
      </c>
      <c r="I13" s="83">
        <f t="shared" si="0"/>
        <v>40897</v>
      </c>
      <c r="J13" s="84">
        <f t="shared" si="0"/>
        <v>40898</v>
      </c>
      <c r="K13" s="83">
        <f t="shared" si="0"/>
        <v>40899</v>
      </c>
      <c r="L13" s="82">
        <f t="shared" si="0"/>
        <v>40900</v>
      </c>
      <c r="M13" s="83">
        <f t="shared" si="0"/>
        <v>40901</v>
      </c>
      <c r="N13" s="82">
        <f t="shared" si="0"/>
        <v>40902</v>
      </c>
      <c r="O13" s="83">
        <f t="shared" si="0"/>
        <v>40903</v>
      </c>
      <c r="P13" s="85">
        <f t="shared" si="0"/>
        <v>40904</v>
      </c>
      <c r="Q13" s="188"/>
      <c r="R13" s="188"/>
      <c r="S13" s="298"/>
      <c r="T13" s="299" t="s">
        <v>75</v>
      </c>
      <c r="U13" s="299"/>
      <c r="V13" s="300"/>
      <c r="X13" s="55"/>
      <c r="Y13" s="51" t="s">
        <v>37</v>
      </c>
      <c r="Z13" s="51" t="s">
        <v>37</v>
      </c>
      <c r="AA13" s="51" t="s">
        <v>25</v>
      </c>
      <c r="AB13" s="51" t="s">
        <v>27</v>
      </c>
      <c r="AC13" s="56" t="s">
        <v>2</v>
      </c>
    </row>
    <row r="14" spans="1:29" ht="13.5" thickBot="1">
      <c r="A14" s="79" t="s">
        <v>57</v>
      </c>
      <c r="B14" s="80" t="s">
        <v>50</v>
      </c>
      <c r="C14" s="86">
        <f aca="true" t="shared" si="1" ref="C14:P14">WEEKDAY(C13)</f>
        <v>4</v>
      </c>
      <c r="D14" s="87">
        <f t="shared" si="1"/>
        <v>5</v>
      </c>
      <c r="E14" s="88">
        <f t="shared" si="1"/>
        <v>6</v>
      </c>
      <c r="F14" s="87">
        <f t="shared" si="1"/>
        <v>7</v>
      </c>
      <c r="G14" s="88">
        <f t="shared" si="1"/>
        <v>1</v>
      </c>
      <c r="H14" s="87">
        <f t="shared" si="1"/>
        <v>2</v>
      </c>
      <c r="I14" s="88">
        <f t="shared" si="1"/>
        <v>3</v>
      </c>
      <c r="J14" s="89">
        <f t="shared" si="1"/>
        <v>4</v>
      </c>
      <c r="K14" s="88">
        <f t="shared" si="1"/>
        <v>5</v>
      </c>
      <c r="L14" s="87">
        <f t="shared" si="1"/>
        <v>6</v>
      </c>
      <c r="M14" s="88">
        <f t="shared" si="1"/>
        <v>7</v>
      </c>
      <c r="N14" s="87">
        <f t="shared" si="1"/>
        <v>1</v>
      </c>
      <c r="O14" s="88">
        <f t="shared" si="1"/>
        <v>2</v>
      </c>
      <c r="P14" s="90">
        <f t="shared" si="1"/>
        <v>3</v>
      </c>
      <c r="Q14" s="91" t="s">
        <v>2</v>
      </c>
      <c r="R14" s="165" t="s">
        <v>15</v>
      </c>
      <c r="S14" s="298"/>
      <c r="T14" s="299" t="s">
        <v>65</v>
      </c>
      <c r="U14" s="299"/>
      <c r="V14" s="300"/>
      <c r="X14" s="57"/>
      <c r="Y14" s="58" t="s">
        <v>38</v>
      </c>
      <c r="Z14" s="58" t="s">
        <v>39</v>
      </c>
      <c r="AA14" s="58" t="s">
        <v>26</v>
      </c>
      <c r="AB14" s="58" t="s">
        <v>28</v>
      </c>
      <c r="AC14" s="59" t="s">
        <v>40</v>
      </c>
    </row>
    <row r="15" spans="1:29" ht="15.75" customHeight="1">
      <c r="A15" s="172"/>
      <c r="B15" s="35">
        <v>1</v>
      </c>
      <c r="C15" s="27"/>
      <c r="D15" s="28"/>
      <c r="E15" s="29"/>
      <c r="F15" s="7"/>
      <c r="G15" s="8"/>
      <c r="H15" s="28"/>
      <c r="I15" s="29"/>
      <c r="J15" s="30"/>
      <c r="K15" s="29"/>
      <c r="L15" s="28"/>
      <c r="M15" s="8"/>
      <c r="N15" s="7"/>
      <c r="O15" s="29"/>
      <c r="P15" s="31"/>
      <c r="Q15" s="164">
        <f>SUM(C15:P15)</f>
        <v>0</v>
      </c>
      <c r="R15" s="161">
        <f>ROUND(IF(Q15&gt;0,Q15/$Q$32,B15),2)</f>
        <v>1</v>
      </c>
      <c r="S15" s="301"/>
      <c r="T15" s="299" t="s">
        <v>76</v>
      </c>
      <c r="U15" s="299"/>
      <c r="V15" s="300"/>
      <c r="X15" s="173">
        <f aca="true" t="shared" si="2" ref="X15:X31">A15</f>
        <v>0</v>
      </c>
      <c r="Y15" s="36"/>
      <c r="Z15" s="60">
        <f aca="true" t="shared" si="3" ref="Z15:Z31">(AA15+AB15)*Y15</f>
        <v>0</v>
      </c>
      <c r="AA15" s="61">
        <f aca="true" t="shared" si="4" ref="AA15:AA31">IF($B$32&gt;0,80*$Y$11*R15,($Y$11*Q15)+($Y$11*$Q$43*R15))</f>
        <v>0</v>
      </c>
      <c r="AB15" s="62">
        <f aca="true" t="shared" si="5" ref="AB15:AB31">AA15*$Y$12</f>
        <v>0</v>
      </c>
      <c r="AC15" s="62">
        <f aca="true" t="shared" si="6" ref="AC15:AC31">SUM(Z15:AB15)</f>
        <v>0</v>
      </c>
    </row>
    <row r="16" spans="1:29" ht="15.75" customHeight="1">
      <c r="A16" s="172"/>
      <c r="B16" s="35"/>
      <c r="C16" s="10"/>
      <c r="D16" s="2"/>
      <c r="E16" s="1"/>
      <c r="F16" s="2"/>
      <c r="G16" s="1"/>
      <c r="H16" s="2"/>
      <c r="I16" s="1"/>
      <c r="J16" s="6"/>
      <c r="K16" s="1"/>
      <c r="L16" s="2"/>
      <c r="M16" s="1"/>
      <c r="N16" s="2"/>
      <c r="O16" s="1"/>
      <c r="P16" s="13"/>
      <c r="Q16" s="164">
        <f aca="true" t="shared" si="7" ref="Q16:Q31">SUM(C16:P16)</f>
        <v>0</v>
      </c>
      <c r="R16" s="167">
        <f aca="true" t="shared" si="8" ref="R16:R31">ROUND(IF(Q16&gt;0,Q16/$Q$32,B16),2)</f>
        <v>0</v>
      </c>
      <c r="S16" s="301"/>
      <c r="T16" s="299" t="s">
        <v>66</v>
      </c>
      <c r="U16" s="299"/>
      <c r="V16" s="300"/>
      <c r="X16" s="174">
        <f t="shared" si="2"/>
        <v>0</v>
      </c>
      <c r="Y16" s="37"/>
      <c r="Z16" s="63">
        <f t="shared" si="3"/>
        <v>0</v>
      </c>
      <c r="AA16" s="64">
        <f t="shared" si="4"/>
        <v>0</v>
      </c>
      <c r="AB16" s="65">
        <f t="shared" si="5"/>
        <v>0</v>
      </c>
      <c r="AC16" s="65">
        <f t="shared" si="6"/>
        <v>0</v>
      </c>
    </row>
    <row r="17" spans="1:29" ht="15.75" customHeight="1">
      <c r="A17" s="172"/>
      <c r="B17" s="35"/>
      <c r="C17" s="10"/>
      <c r="D17" s="2"/>
      <c r="E17" s="49"/>
      <c r="F17" s="2"/>
      <c r="G17" s="1"/>
      <c r="H17" s="2"/>
      <c r="I17" s="1"/>
      <c r="J17" s="6"/>
      <c r="K17" s="1"/>
      <c r="L17" s="2"/>
      <c r="M17" s="1"/>
      <c r="N17" s="2"/>
      <c r="O17" s="1"/>
      <c r="P17" s="13"/>
      <c r="Q17" s="164">
        <f t="shared" si="7"/>
        <v>0</v>
      </c>
      <c r="R17" s="167">
        <f t="shared" si="8"/>
        <v>0</v>
      </c>
      <c r="S17" s="301"/>
      <c r="T17" s="299" t="s">
        <v>64</v>
      </c>
      <c r="U17" s="299"/>
      <c r="V17" s="300"/>
      <c r="X17" s="174">
        <f t="shared" si="2"/>
        <v>0</v>
      </c>
      <c r="Y17" s="37"/>
      <c r="Z17" s="63">
        <f t="shared" si="3"/>
        <v>0</v>
      </c>
      <c r="AA17" s="64">
        <f t="shared" si="4"/>
        <v>0</v>
      </c>
      <c r="AB17" s="65">
        <f t="shared" si="5"/>
        <v>0</v>
      </c>
      <c r="AC17" s="65">
        <f t="shared" si="6"/>
        <v>0</v>
      </c>
    </row>
    <row r="18" spans="1:29" ht="15.75" customHeight="1">
      <c r="A18" s="172"/>
      <c r="B18" s="35"/>
      <c r="C18" s="10"/>
      <c r="D18" s="2"/>
      <c r="E18" s="1"/>
      <c r="F18" s="2"/>
      <c r="G18" s="1"/>
      <c r="H18" s="2"/>
      <c r="I18" s="1"/>
      <c r="J18" s="6"/>
      <c r="K18" s="1"/>
      <c r="L18" s="2"/>
      <c r="M18" s="1"/>
      <c r="N18" s="2"/>
      <c r="O18" s="1"/>
      <c r="P18" s="13"/>
      <c r="Q18" s="164">
        <f t="shared" si="7"/>
        <v>0</v>
      </c>
      <c r="R18" s="167">
        <f t="shared" si="8"/>
        <v>0</v>
      </c>
      <c r="S18" s="301"/>
      <c r="T18" s="299" t="s">
        <v>67</v>
      </c>
      <c r="U18" s="299"/>
      <c r="V18" s="300"/>
      <c r="X18" s="174">
        <f t="shared" si="2"/>
        <v>0</v>
      </c>
      <c r="Y18" s="37"/>
      <c r="Z18" s="63">
        <f t="shared" si="3"/>
        <v>0</v>
      </c>
      <c r="AA18" s="64">
        <f t="shared" si="4"/>
        <v>0</v>
      </c>
      <c r="AB18" s="65">
        <f t="shared" si="5"/>
        <v>0</v>
      </c>
      <c r="AC18" s="65">
        <f t="shared" si="6"/>
        <v>0</v>
      </c>
    </row>
    <row r="19" spans="1:29" ht="15.75" customHeight="1">
      <c r="A19" s="172"/>
      <c r="B19" s="35"/>
      <c r="C19" s="10"/>
      <c r="D19" s="2"/>
      <c r="E19" s="1"/>
      <c r="F19" s="2"/>
      <c r="G19" s="1"/>
      <c r="H19" s="2"/>
      <c r="I19" s="1"/>
      <c r="J19" s="6"/>
      <c r="K19" s="1"/>
      <c r="L19" s="159"/>
      <c r="M19" s="2"/>
      <c r="N19" s="2"/>
      <c r="O19" s="1"/>
      <c r="P19" s="13"/>
      <c r="Q19" s="164">
        <f t="shared" si="7"/>
        <v>0</v>
      </c>
      <c r="R19" s="167">
        <f t="shared" si="8"/>
        <v>0</v>
      </c>
      <c r="S19" s="301"/>
      <c r="T19" s="299" t="s">
        <v>73</v>
      </c>
      <c r="U19" s="299"/>
      <c r="V19" s="300"/>
      <c r="X19" s="174">
        <f t="shared" si="2"/>
        <v>0</v>
      </c>
      <c r="Y19" s="37"/>
      <c r="Z19" s="63">
        <f t="shared" si="3"/>
        <v>0</v>
      </c>
      <c r="AA19" s="64">
        <f t="shared" si="4"/>
        <v>0</v>
      </c>
      <c r="AB19" s="65">
        <f t="shared" si="5"/>
        <v>0</v>
      </c>
      <c r="AC19" s="65">
        <f t="shared" si="6"/>
        <v>0</v>
      </c>
    </row>
    <row r="20" spans="1:29" ht="15.75" customHeight="1" thickBot="1">
      <c r="A20" s="172"/>
      <c r="B20" s="35"/>
      <c r="C20" s="10"/>
      <c r="D20" s="2"/>
      <c r="E20" s="1"/>
      <c r="F20" s="2"/>
      <c r="G20" s="1"/>
      <c r="H20" s="2"/>
      <c r="I20" s="1"/>
      <c r="J20" s="10"/>
      <c r="K20" s="159"/>
      <c r="L20" s="159"/>
      <c r="M20" s="2"/>
      <c r="N20" s="2"/>
      <c r="O20" s="1"/>
      <c r="P20" s="13"/>
      <c r="Q20" s="164">
        <f t="shared" si="7"/>
        <v>0</v>
      </c>
      <c r="R20" s="167">
        <f t="shared" si="8"/>
        <v>0</v>
      </c>
      <c r="S20" s="302"/>
      <c r="T20" s="303"/>
      <c r="U20" s="304"/>
      <c r="V20" s="305"/>
      <c r="X20" s="174">
        <f t="shared" si="2"/>
        <v>0</v>
      </c>
      <c r="Y20" s="37"/>
      <c r="Z20" s="63">
        <f t="shared" si="3"/>
        <v>0</v>
      </c>
      <c r="AA20" s="64">
        <f t="shared" si="4"/>
        <v>0</v>
      </c>
      <c r="AB20" s="65">
        <f t="shared" si="5"/>
        <v>0</v>
      </c>
      <c r="AC20" s="65">
        <f t="shared" si="6"/>
        <v>0</v>
      </c>
    </row>
    <row r="21" spans="1:29" ht="15.75" customHeight="1">
      <c r="A21" s="172"/>
      <c r="B21" s="35"/>
      <c r="C21" s="10"/>
      <c r="D21" s="2"/>
      <c r="E21" s="1"/>
      <c r="F21" s="2"/>
      <c r="G21" s="1"/>
      <c r="H21" s="2"/>
      <c r="I21" s="1"/>
      <c r="J21" s="10"/>
      <c r="K21" s="159"/>
      <c r="L21" s="159"/>
      <c r="M21" s="2"/>
      <c r="N21" s="2"/>
      <c r="O21" s="1"/>
      <c r="P21" s="13"/>
      <c r="Q21" s="164">
        <f t="shared" si="7"/>
        <v>0</v>
      </c>
      <c r="R21" s="167">
        <f t="shared" si="8"/>
        <v>0</v>
      </c>
      <c r="S21" s="169"/>
      <c r="T21" s="33"/>
      <c r="U21" s="170"/>
      <c r="V21" s="171"/>
      <c r="X21" s="174">
        <f aca="true" t="shared" si="9" ref="X21:X29">A21</f>
        <v>0</v>
      </c>
      <c r="Y21" s="37"/>
      <c r="Z21" s="63">
        <f aca="true" t="shared" si="10" ref="Z21:Z29">(AA21+AB21)*Y21</f>
        <v>0</v>
      </c>
      <c r="AA21" s="64">
        <f aca="true" t="shared" si="11" ref="AA21:AA29">IF($B$32&gt;0,80*$Y$11*R21,($Y$11*Q21)+($Y$11*$Q$43*R21))</f>
        <v>0</v>
      </c>
      <c r="AB21" s="65">
        <f aca="true" t="shared" si="12" ref="AB21:AB29">AA21*$Y$12</f>
        <v>0</v>
      </c>
      <c r="AC21" s="65">
        <f aca="true" t="shared" si="13" ref="AC21:AC29">SUM(Z21:AB21)</f>
        <v>0</v>
      </c>
    </row>
    <row r="22" spans="1:29" ht="15.75" customHeight="1">
      <c r="A22" s="172"/>
      <c r="B22" s="35"/>
      <c r="C22" s="10"/>
      <c r="D22" s="2"/>
      <c r="E22" s="1"/>
      <c r="F22" s="2"/>
      <c r="G22" s="1"/>
      <c r="H22" s="2"/>
      <c r="I22" s="1"/>
      <c r="J22" s="10"/>
      <c r="K22" s="159"/>
      <c r="L22" s="159"/>
      <c r="M22" s="2"/>
      <c r="N22" s="2"/>
      <c r="O22" s="1"/>
      <c r="P22" s="13"/>
      <c r="Q22" s="164">
        <f>SUM(C22:P22)</f>
        <v>0</v>
      </c>
      <c r="R22" s="167">
        <f t="shared" si="8"/>
        <v>0</v>
      </c>
      <c r="S22" s="169"/>
      <c r="T22" s="33"/>
      <c r="U22" s="170"/>
      <c r="V22" s="171"/>
      <c r="X22" s="174">
        <f t="shared" si="9"/>
        <v>0</v>
      </c>
      <c r="Y22" s="37"/>
      <c r="Z22" s="63">
        <f t="shared" si="10"/>
        <v>0</v>
      </c>
      <c r="AA22" s="64">
        <f t="shared" si="11"/>
        <v>0</v>
      </c>
      <c r="AB22" s="65">
        <f t="shared" si="12"/>
        <v>0</v>
      </c>
      <c r="AC22" s="65">
        <f t="shared" si="13"/>
        <v>0</v>
      </c>
    </row>
    <row r="23" spans="1:29" ht="15.75" customHeight="1">
      <c r="A23" s="172"/>
      <c r="B23" s="35"/>
      <c r="C23" s="10"/>
      <c r="D23" s="2"/>
      <c r="E23" s="1"/>
      <c r="F23" s="2"/>
      <c r="G23" s="1"/>
      <c r="H23" s="2"/>
      <c r="I23" s="1"/>
      <c r="J23" s="10"/>
      <c r="K23" s="159"/>
      <c r="L23" s="159"/>
      <c r="M23" s="2"/>
      <c r="N23" s="2"/>
      <c r="O23" s="1"/>
      <c r="P23" s="13"/>
      <c r="Q23" s="164">
        <f>SUM(C23:P23)</f>
        <v>0</v>
      </c>
      <c r="R23" s="167">
        <f>ROUND(IF(Q23&gt;0,Q23/$Q$32,B23),2)</f>
        <v>0</v>
      </c>
      <c r="S23" s="169"/>
      <c r="T23" s="33"/>
      <c r="U23" s="170"/>
      <c r="V23" s="171"/>
      <c r="X23" s="174">
        <f t="shared" si="9"/>
        <v>0</v>
      </c>
      <c r="Y23" s="37"/>
      <c r="Z23" s="63">
        <f t="shared" si="10"/>
        <v>0</v>
      </c>
      <c r="AA23" s="64">
        <f t="shared" si="11"/>
        <v>0</v>
      </c>
      <c r="AB23" s="65">
        <f t="shared" si="12"/>
        <v>0</v>
      </c>
      <c r="AC23" s="65">
        <f t="shared" si="13"/>
        <v>0</v>
      </c>
    </row>
    <row r="24" spans="1:29" ht="15.75" customHeight="1">
      <c r="A24" s="172"/>
      <c r="B24" s="35"/>
      <c r="C24" s="10"/>
      <c r="D24" s="2"/>
      <c r="E24" s="1"/>
      <c r="F24" s="2"/>
      <c r="G24" s="1"/>
      <c r="H24" s="2"/>
      <c r="I24" s="1"/>
      <c r="J24" s="10"/>
      <c r="K24" s="159"/>
      <c r="L24" s="159"/>
      <c r="M24" s="2"/>
      <c r="N24" s="2"/>
      <c r="O24" s="1"/>
      <c r="P24" s="13"/>
      <c r="Q24" s="164">
        <f>SUM(C24:P24)</f>
        <v>0</v>
      </c>
      <c r="R24" s="167">
        <f>ROUND(IF(Q24&gt;0,Q24/$Q$32,B24),2)</f>
        <v>0</v>
      </c>
      <c r="S24" s="169"/>
      <c r="T24" s="33"/>
      <c r="U24" s="170"/>
      <c r="V24" s="171"/>
      <c r="X24" s="174">
        <f t="shared" si="9"/>
        <v>0</v>
      </c>
      <c r="Y24" s="37"/>
      <c r="Z24" s="63">
        <f t="shared" si="10"/>
        <v>0</v>
      </c>
      <c r="AA24" s="64">
        <f t="shared" si="11"/>
        <v>0</v>
      </c>
      <c r="AB24" s="65">
        <f t="shared" si="12"/>
        <v>0</v>
      </c>
      <c r="AC24" s="65">
        <f t="shared" si="13"/>
        <v>0</v>
      </c>
    </row>
    <row r="25" spans="1:29" ht="15.75" customHeight="1">
      <c r="A25" s="172"/>
      <c r="B25" s="35"/>
      <c r="C25" s="10"/>
      <c r="D25" s="2"/>
      <c r="E25" s="1"/>
      <c r="F25" s="2"/>
      <c r="G25" s="1"/>
      <c r="H25" s="2"/>
      <c r="I25" s="1"/>
      <c r="J25" s="10"/>
      <c r="K25" s="159"/>
      <c r="L25" s="159"/>
      <c r="M25" s="2"/>
      <c r="N25" s="2"/>
      <c r="O25" s="1"/>
      <c r="P25" s="13"/>
      <c r="Q25" s="164">
        <f t="shared" si="7"/>
        <v>0</v>
      </c>
      <c r="R25" s="167">
        <f t="shared" si="8"/>
        <v>0</v>
      </c>
      <c r="S25" s="169"/>
      <c r="T25" s="33"/>
      <c r="U25" s="170"/>
      <c r="V25" s="171"/>
      <c r="X25" s="174">
        <f t="shared" si="9"/>
        <v>0</v>
      </c>
      <c r="Y25" s="37"/>
      <c r="Z25" s="63">
        <f t="shared" si="10"/>
        <v>0</v>
      </c>
      <c r="AA25" s="64">
        <f t="shared" si="11"/>
        <v>0</v>
      </c>
      <c r="AB25" s="65">
        <f t="shared" si="12"/>
        <v>0</v>
      </c>
      <c r="AC25" s="65">
        <f t="shared" si="13"/>
        <v>0</v>
      </c>
    </row>
    <row r="26" spans="1:29" ht="15.75" customHeight="1">
      <c r="A26" s="172"/>
      <c r="B26" s="35"/>
      <c r="C26" s="10"/>
      <c r="D26" s="2"/>
      <c r="E26" s="1"/>
      <c r="F26" s="2"/>
      <c r="G26" s="1"/>
      <c r="H26" s="2"/>
      <c r="I26" s="1"/>
      <c r="J26" s="10"/>
      <c r="K26" s="159"/>
      <c r="L26" s="159"/>
      <c r="M26" s="2"/>
      <c r="N26" s="2"/>
      <c r="O26" s="1"/>
      <c r="P26" s="13"/>
      <c r="Q26" s="164">
        <f t="shared" si="7"/>
        <v>0</v>
      </c>
      <c r="R26" s="167">
        <f t="shared" si="8"/>
        <v>0</v>
      </c>
      <c r="S26" s="169"/>
      <c r="T26" s="33"/>
      <c r="U26" s="170"/>
      <c r="V26" s="171"/>
      <c r="X26" s="174">
        <f t="shared" si="9"/>
        <v>0</v>
      </c>
      <c r="Y26" s="37"/>
      <c r="Z26" s="63">
        <f t="shared" si="10"/>
        <v>0</v>
      </c>
      <c r="AA26" s="64">
        <f t="shared" si="11"/>
        <v>0</v>
      </c>
      <c r="AB26" s="65">
        <f t="shared" si="12"/>
        <v>0</v>
      </c>
      <c r="AC26" s="65">
        <f t="shared" si="13"/>
        <v>0</v>
      </c>
    </row>
    <row r="27" spans="1:29" ht="15.75" customHeight="1">
      <c r="A27" s="172"/>
      <c r="B27" s="35"/>
      <c r="C27" s="10"/>
      <c r="D27" s="2"/>
      <c r="E27" s="1"/>
      <c r="F27" s="2"/>
      <c r="G27" s="1"/>
      <c r="H27" s="2"/>
      <c r="I27" s="1"/>
      <c r="J27" s="10"/>
      <c r="K27" s="159"/>
      <c r="L27" s="159"/>
      <c r="M27" s="2"/>
      <c r="N27" s="2"/>
      <c r="O27" s="1"/>
      <c r="P27" s="13"/>
      <c r="Q27" s="164">
        <f t="shared" si="7"/>
        <v>0</v>
      </c>
      <c r="R27" s="167">
        <f t="shared" si="8"/>
        <v>0</v>
      </c>
      <c r="S27" s="169"/>
      <c r="T27" s="33"/>
      <c r="U27" s="170"/>
      <c r="V27" s="171"/>
      <c r="X27" s="174">
        <f t="shared" si="9"/>
        <v>0</v>
      </c>
      <c r="Y27" s="37"/>
      <c r="Z27" s="63">
        <f t="shared" si="10"/>
        <v>0</v>
      </c>
      <c r="AA27" s="64">
        <f t="shared" si="11"/>
        <v>0</v>
      </c>
      <c r="AB27" s="65">
        <f t="shared" si="12"/>
        <v>0</v>
      </c>
      <c r="AC27" s="65">
        <f t="shared" si="13"/>
        <v>0</v>
      </c>
    </row>
    <row r="28" spans="1:29" ht="15.75" customHeight="1">
      <c r="A28" s="172"/>
      <c r="B28" s="35"/>
      <c r="C28" s="10"/>
      <c r="D28" s="2"/>
      <c r="E28" s="1"/>
      <c r="F28" s="2"/>
      <c r="G28" s="1"/>
      <c r="H28" s="2"/>
      <c r="I28" s="1"/>
      <c r="J28" s="10"/>
      <c r="K28" s="159"/>
      <c r="L28" s="159"/>
      <c r="M28" s="2"/>
      <c r="N28" s="2"/>
      <c r="O28" s="1"/>
      <c r="P28" s="13"/>
      <c r="Q28" s="164">
        <f t="shared" si="7"/>
        <v>0</v>
      </c>
      <c r="R28" s="167">
        <f t="shared" si="8"/>
        <v>0</v>
      </c>
      <c r="S28" s="169"/>
      <c r="T28" s="33"/>
      <c r="U28" s="170"/>
      <c r="V28" s="171"/>
      <c r="X28" s="174">
        <f t="shared" si="9"/>
        <v>0</v>
      </c>
      <c r="Y28" s="37"/>
      <c r="Z28" s="63">
        <f t="shared" si="10"/>
        <v>0</v>
      </c>
      <c r="AA28" s="64">
        <f t="shared" si="11"/>
        <v>0</v>
      </c>
      <c r="AB28" s="65">
        <f t="shared" si="12"/>
        <v>0</v>
      </c>
      <c r="AC28" s="65">
        <f t="shared" si="13"/>
        <v>0</v>
      </c>
    </row>
    <row r="29" spans="1:29" ht="15.75" customHeight="1">
      <c r="A29" s="172"/>
      <c r="B29" s="35"/>
      <c r="C29" s="10"/>
      <c r="D29" s="2"/>
      <c r="E29" s="1"/>
      <c r="F29" s="2"/>
      <c r="G29" s="1"/>
      <c r="H29" s="2"/>
      <c r="I29" s="1"/>
      <c r="J29" s="10"/>
      <c r="K29" s="159"/>
      <c r="L29" s="159"/>
      <c r="M29" s="2"/>
      <c r="N29" s="2"/>
      <c r="O29" s="1"/>
      <c r="P29" s="13"/>
      <c r="Q29" s="164">
        <f t="shared" si="7"/>
        <v>0</v>
      </c>
      <c r="R29" s="167">
        <f t="shared" si="8"/>
        <v>0</v>
      </c>
      <c r="S29" s="169"/>
      <c r="T29" s="33"/>
      <c r="U29" s="170"/>
      <c r="V29" s="171"/>
      <c r="X29" s="174">
        <f t="shared" si="9"/>
        <v>0</v>
      </c>
      <c r="Y29" s="37"/>
      <c r="Z29" s="63">
        <f t="shared" si="10"/>
        <v>0</v>
      </c>
      <c r="AA29" s="64">
        <f t="shared" si="11"/>
        <v>0</v>
      </c>
      <c r="AB29" s="65">
        <f t="shared" si="12"/>
        <v>0</v>
      </c>
      <c r="AC29" s="65">
        <f t="shared" si="13"/>
        <v>0</v>
      </c>
    </row>
    <row r="30" spans="1:29" ht="15.75" customHeight="1" thickBot="1">
      <c r="A30" s="172"/>
      <c r="B30" s="35"/>
      <c r="C30" s="10"/>
      <c r="D30" s="2"/>
      <c r="E30" s="1"/>
      <c r="F30" s="2"/>
      <c r="G30" s="1"/>
      <c r="H30" s="2"/>
      <c r="I30" s="1"/>
      <c r="J30" s="10"/>
      <c r="K30" s="159"/>
      <c r="L30" s="159"/>
      <c r="M30" s="2"/>
      <c r="N30" s="2"/>
      <c r="O30" s="1"/>
      <c r="P30" s="13"/>
      <c r="Q30" s="164">
        <f t="shared" si="7"/>
        <v>0</v>
      </c>
      <c r="R30" s="167">
        <f t="shared" si="8"/>
        <v>0</v>
      </c>
      <c r="S30" s="3"/>
      <c r="T30" s="3"/>
      <c r="U30" s="3"/>
      <c r="V30" s="153"/>
      <c r="X30" s="174">
        <f t="shared" si="2"/>
        <v>0</v>
      </c>
      <c r="Y30" s="37"/>
      <c r="Z30" s="63">
        <f t="shared" si="3"/>
        <v>0</v>
      </c>
      <c r="AA30" s="64">
        <f t="shared" si="4"/>
        <v>0</v>
      </c>
      <c r="AB30" s="65">
        <f t="shared" si="5"/>
        <v>0</v>
      </c>
      <c r="AC30" s="65">
        <f t="shared" si="6"/>
        <v>0</v>
      </c>
    </row>
    <row r="31" spans="1:29" ht="15.75" customHeight="1" thickBot="1">
      <c r="A31" s="172"/>
      <c r="B31" s="35"/>
      <c r="C31" s="10"/>
      <c r="D31" s="2"/>
      <c r="E31" s="1"/>
      <c r="F31" s="2"/>
      <c r="G31" s="1"/>
      <c r="H31" s="2"/>
      <c r="I31" s="1"/>
      <c r="J31" s="10"/>
      <c r="K31" s="159"/>
      <c r="L31" s="159"/>
      <c r="M31" s="2"/>
      <c r="N31" s="2"/>
      <c r="O31" s="1"/>
      <c r="P31" s="13"/>
      <c r="Q31" s="164">
        <f t="shared" si="7"/>
        <v>0</v>
      </c>
      <c r="R31" s="168">
        <f t="shared" si="8"/>
        <v>0</v>
      </c>
      <c r="S31" s="205" t="s">
        <v>70</v>
      </c>
      <c r="T31" s="205"/>
      <c r="U31" s="205"/>
      <c r="V31" s="206"/>
      <c r="X31" s="175">
        <f t="shared" si="2"/>
        <v>0</v>
      </c>
      <c r="Y31" s="38"/>
      <c r="Z31" s="66">
        <f t="shared" si="3"/>
        <v>0</v>
      </c>
      <c r="AA31" s="67">
        <f t="shared" si="4"/>
        <v>0</v>
      </c>
      <c r="AB31" s="68">
        <f t="shared" si="5"/>
        <v>0</v>
      </c>
      <c r="AC31" s="68">
        <f t="shared" si="6"/>
        <v>0</v>
      </c>
    </row>
    <row r="32" spans="1:29" ht="15.75" customHeight="1" thickBot="1">
      <c r="A32" s="95" t="s">
        <v>33</v>
      </c>
      <c r="B32" s="96">
        <f aca="true" t="shared" si="14" ref="B32:R32">SUM(B15:B31)</f>
        <v>1</v>
      </c>
      <c r="C32" s="97">
        <f t="shared" si="14"/>
        <v>0</v>
      </c>
      <c r="D32" s="98">
        <f t="shared" si="14"/>
        <v>0</v>
      </c>
      <c r="E32" s="98">
        <f t="shared" si="14"/>
        <v>0</v>
      </c>
      <c r="F32" s="98">
        <f t="shared" si="14"/>
        <v>0</v>
      </c>
      <c r="G32" s="98">
        <f t="shared" si="14"/>
        <v>0</v>
      </c>
      <c r="H32" s="98">
        <f t="shared" si="14"/>
        <v>0</v>
      </c>
      <c r="I32" s="98">
        <f t="shared" si="14"/>
        <v>0</v>
      </c>
      <c r="J32" s="97">
        <f t="shared" si="14"/>
        <v>0</v>
      </c>
      <c r="K32" s="98">
        <f t="shared" si="14"/>
        <v>0</v>
      </c>
      <c r="L32" s="98">
        <f t="shared" si="14"/>
        <v>0</v>
      </c>
      <c r="M32" s="98">
        <f t="shared" si="14"/>
        <v>0</v>
      </c>
      <c r="N32" s="98">
        <f t="shared" si="14"/>
        <v>0</v>
      </c>
      <c r="O32" s="98">
        <f t="shared" si="14"/>
        <v>0</v>
      </c>
      <c r="P32" s="99">
        <f t="shared" si="14"/>
        <v>0</v>
      </c>
      <c r="Q32" s="94">
        <f t="shared" si="14"/>
        <v>0</v>
      </c>
      <c r="R32" s="166">
        <f t="shared" si="14"/>
        <v>1</v>
      </c>
      <c r="S32" s="135" t="s">
        <v>56</v>
      </c>
      <c r="T32" s="136" t="s">
        <v>55</v>
      </c>
      <c r="U32" s="136" t="s">
        <v>68</v>
      </c>
      <c r="V32" s="136" t="s">
        <v>69</v>
      </c>
      <c r="X32" s="69" t="s">
        <v>2</v>
      </c>
      <c r="Y32" s="70"/>
      <c r="Z32" s="71">
        <f>SUM(Z15:Z31)</f>
        <v>0</v>
      </c>
      <c r="AA32" s="72">
        <f>SUM(AA15:AA31)</f>
        <v>0</v>
      </c>
      <c r="AB32" s="71">
        <f>SUM(AB15:AB31)</f>
        <v>0</v>
      </c>
      <c r="AC32" s="71">
        <f>SUM(AC15:AC31)</f>
        <v>0</v>
      </c>
    </row>
    <row r="33" spans="1:22" ht="15.75" customHeight="1" thickBot="1">
      <c r="A33" s="100" t="s">
        <v>3</v>
      </c>
      <c r="B33" s="101"/>
      <c r="C33" s="102">
        <f aca="true" t="shared" si="15" ref="C33:P33">C14</f>
        <v>4</v>
      </c>
      <c r="D33" s="103">
        <f t="shared" si="15"/>
        <v>5</v>
      </c>
      <c r="E33" s="103">
        <f t="shared" si="15"/>
        <v>6</v>
      </c>
      <c r="F33" s="104">
        <f t="shared" si="15"/>
        <v>7</v>
      </c>
      <c r="G33" s="103">
        <f t="shared" si="15"/>
        <v>1</v>
      </c>
      <c r="H33" s="104">
        <f t="shared" si="15"/>
        <v>2</v>
      </c>
      <c r="I33" s="105">
        <f t="shared" si="15"/>
        <v>3</v>
      </c>
      <c r="J33" s="102">
        <f t="shared" si="15"/>
        <v>4</v>
      </c>
      <c r="K33" s="103">
        <f t="shared" si="15"/>
        <v>5</v>
      </c>
      <c r="L33" s="104">
        <f t="shared" si="15"/>
        <v>6</v>
      </c>
      <c r="M33" s="103">
        <f t="shared" si="15"/>
        <v>7</v>
      </c>
      <c r="N33" s="103">
        <f t="shared" si="15"/>
        <v>1</v>
      </c>
      <c r="O33" s="104">
        <f t="shared" si="15"/>
        <v>2</v>
      </c>
      <c r="P33" s="105">
        <f t="shared" si="15"/>
        <v>3</v>
      </c>
      <c r="Q33" s="92" t="s">
        <v>2</v>
      </c>
      <c r="R33" s="227"/>
      <c r="S33" s="137" t="s">
        <v>57</v>
      </c>
      <c r="T33" s="137" t="s">
        <v>50</v>
      </c>
      <c r="U33" s="137" t="s">
        <v>11</v>
      </c>
      <c r="V33" s="137" t="s">
        <v>11</v>
      </c>
    </row>
    <row r="34" spans="1:22" ht="13.5" customHeight="1">
      <c r="A34" s="106" t="s">
        <v>4</v>
      </c>
      <c r="B34" s="107"/>
      <c r="C34" s="9"/>
      <c r="D34" s="7"/>
      <c r="E34" s="8"/>
      <c r="F34" s="7"/>
      <c r="G34" s="8"/>
      <c r="H34" s="7"/>
      <c r="I34" s="8"/>
      <c r="J34" s="24"/>
      <c r="K34" s="8"/>
      <c r="L34" s="7"/>
      <c r="M34" s="8"/>
      <c r="N34" s="7"/>
      <c r="O34" s="8"/>
      <c r="P34" s="25"/>
      <c r="Q34" s="74">
        <f aca="true" t="shared" si="16" ref="Q34:Q42">SUM(C34:P34)</f>
        <v>0</v>
      </c>
      <c r="R34" s="187"/>
      <c r="S34" s="146"/>
      <c r="T34" s="138"/>
      <c r="U34" s="134"/>
      <c r="V34" s="140"/>
    </row>
    <row r="35" spans="1:22" ht="13.5" customHeight="1">
      <c r="A35" s="106" t="s">
        <v>0</v>
      </c>
      <c r="B35" s="107"/>
      <c r="C35" s="10"/>
      <c r="D35" s="2"/>
      <c r="E35" s="1"/>
      <c r="F35" s="2"/>
      <c r="G35" s="1"/>
      <c r="H35" s="2"/>
      <c r="I35" s="1"/>
      <c r="J35" s="6"/>
      <c r="K35" s="1"/>
      <c r="L35" s="2"/>
      <c r="M35" s="1"/>
      <c r="N35" s="2"/>
      <c r="O35" s="1"/>
      <c r="P35" s="13"/>
      <c r="Q35" s="75">
        <f t="shared" si="16"/>
        <v>0</v>
      </c>
      <c r="R35" s="187"/>
      <c r="S35" s="147"/>
      <c r="T35" s="139"/>
      <c r="U35" s="133"/>
      <c r="V35" s="141"/>
    </row>
    <row r="36" spans="1:22" ht="13.5" customHeight="1">
      <c r="A36" s="106" t="s">
        <v>5</v>
      </c>
      <c r="B36" s="107"/>
      <c r="C36" s="10"/>
      <c r="D36" s="2"/>
      <c r="E36" s="1"/>
      <c r="F36" s="2"/>
      <c r="G36" s="1"/>
      <c r="H36" s="2"/>
      <c r="I36" s="1"/>
      <c r="J36" s="6"/>
      <c r="K36" s="1"/>
      <c r="L36" s="2"/>
      <c r="M36" s="1"/>
      <c r="N36" s="2"/>
      <c r="O36" s="1"/>
      <c r="P36" s="13"/>
      <c r="Q36" s="75">
        <f t="shared" si="16"/>
        <v>0</v>
      </c>
      <c r="R36" s="187"/>
      <c r="S36" s="147"/>
      <c r="T36" s="139"/>
      <c r="U36" s="133"/>
      <c r="V36" s="141"/>
    </row>
    <row r="37" spans="1:22" ht="13.5" customHeight="1">
      <c r="A37" s="106" t="s">
        <v>6</v>
      </c>
      <c r="B37" s="107"/>
      <c r="C37" s="10"/>
      <c r="D37" s="2"/>
      <c r="E37" s="1"/>
      <c r="F37" s="2"/>
      <c r="G37" s="1"/>
      <c r="H37" s="2"/>
      <c r="I37" s="1"/>
      <c r="J37" s="6"/>
      <c r="K37" s="1"/>
      <c r="L37" s="2"/>
      <c r="M37" s="1"/>
      <c r="N37" s="2"/>
      <c r="O37" s="1"/>
      <c r="P37" s="13"/>
      <c r="Q37" s="75">
        <f t="shared" si="16"/>
        <v>0</v>
      </c>
      <c r="R37" s="187"/>
      <c r="S37" s="147"/>
      <c r="T37" s="139"/>
      <c r="U37" s="133"/>
      <c r="V37" s="141"/>
    </row>
    <row r="38" spans="1:22" ht="13.5" customHeight="1">
      <c r="A38" s="106" t="s">
        <v>7</v>
      </c>
      <c r="B38" s="107"/>
      <c r="C38" s="10"/>
      <c r="D38" s="2"/>
      <c r="E38" s="1"/>
      <c r="F38" s="2"/>
      <c r="G38" s="1"/>
      <c r="H38" s="2"/>
      <c r="I38" s="1"/>
      <c r="J38" s="6"/>
      <c r="K38" s="1"/>
      <c r="L38" s="2"/>
      <c r="M38" s="1"/>
      <c r="N38" s="2"/>
      <c r="O38" s="1"/>
      <c r="P38" s="13"/>
      <c r="Q38" s="75">
        <f t="shared" si="16"/>
        <v>0</v>
      </c>
      <c r="R38" s="187"/>
      <c r="S38" s="147"/>
      <c r="T38" s="139"/>
      <c r="U38" s="133"/>
      <c r="V38" s="141"/>
    </row>
    <row r="39" spans="1:22" ht="13.5" customHeight="1">
      <c r="A39" s="106" t="s">
        <v>8</v>
      </c>
      <c r="B39" s="107"/>
      <c r="C39" s="10"/>
      <c r="D39" s="2"/>
      <c r="E39" s="1"/>
      <c r="F39" s="2"/>
      <c r="G39" s="1"/>
      <c r="H39" s="2"/>
      <c r="I39" s="1"/>
      <c r="J39" s="6"/>
      <c r="K39" s="1"/>
      <c r="L39" s="2"/>
      <c r="M39" s="1"/>
      <c r="N39" s="2"/>
      <c r="O39" s="1"/>
      <c r="P39" s="13"/>
      <c r="Q39" s="75">
        <f t="shared" si="16"/>
        <v>0</v>
      </c>
      <c r="R39" s="187"/>
      <c r="S39" s="147"/>
      <c r="T39" s="139"/>
      <c r="U39" s="133"/>
      <c r="V39" s="141"/>
    </row>
    <row r="40" spans="1:22" ht="13.5" customHeight="1">
      <c r="A40" s="106" t="s">
        <v>30</v>
      </c>
      <c r="B40" s="107"/>
      <c r="C40" s="10"/>
      <c r="D40" s="2"/>
      <c r="E40" s="1"/>
      <c r="F40" s="2"/>
      <c r="G40" s="1"/>
      <c r="H40" s="2"/>
      <c r="I40" s="1"/>
      <c r="J40" s="6"/>
      <c r="K40" s="1"/>
      <c r="L40" s="2"/>
      <c r="M40" s="1"/>
      <c r="N40" s="2"/>
      <c r="O40" s="1"/>
      <c r="P40" s="13"/>
      <c r="Q40" s="75">
        <f t="shared" si="16"/>
        <v>0</v>
      </c>
      <c r="R40" s="187"/>
      <c r="S40" s="147"/>
      <c r="T40" s="139"/>
      <c r="U40" s="133"/>
      <c r="V40" s="141"/>
    </row>
    <row r="41" spans="1:22" ht="13.5" customHeight="1">
      <c r="A41" s="106" t="s">
        <v>1</v>
      </c>
      <c r="B41" s="107"/>
      <c r="C41" s="10"/>
      <c r="D41" s="2"/>
      <c r="E41" s="1"/>
      <c r="F41" s="2"/>
      <c r="G41" s="1"/>
      <c r="H41" s="2"/>
      <c r="I41" s="1"/>
      <c r="J41" s="6"/>
      <c r="K41" s="1"/>
      <c r="L41" s="2"/>
      <c r="M41" s="1"/>
      <c r="N41" s="2"/>
      <c r="O41" s="1"/>
      <c r="P41" s="13"/>
      <c r="Q41" s="75">
        <f t="shared" si="16"/>
        <v>0</v>
      </c>
      <c r="R41" s="187"/>
      <c r="S41" s="147"/>
      <c r="T41" s="139"/>
      <c r="U41" s="133"/>
      <c r="V41" s="141"/>
    </row>
    <row r="42" spans="1:22" ht="13.5" customHeight="1" thickBot="1">
      <c r="A42" s="106" t="s">
        <v>9</v>
      </c>
      <c r="B42" s="107"/>
      <c r="C42" s="11"/>
      <c r="D42" s="4"/>
      <c r="E42" s="5"/>
      <c r="F42" s="4"/>
      <c r="G42" s="5"/>
      <c r="H42" s="4"/>
      <c r="I42" s="5"/>
      <c r="J42" s="26"/>
      <c r="K42" s="5"/>
      <c r="L42" s="4"/>
      <c r="M42" s="5"/>
      <c r="N42" s="4"/>
      <c r="O42" s="5"/>
      <c r="P42" s="14"/>
      <c r="Q42" s="76">
        <f t="shared" si="16"/>
        <v>0</v>
      </c>
      <c r="R42" s="187"/>
      <c r="S42" s="147"/>
      <c r="T42" s="139"/>
      <c r="U42" s="133"/>
      <c r="V42" s="141"/>
    </row>
    <row r="43" spans="1:22" ht="13.5" customHeight="1" thickBot="1">
      <c r="A43" s="106" t="s">
        <v>32</v>
      </c>
      <c r="B43" s="107"/>
      <c r="C43" s="111">
        <f aca="true" t="shared" si="17" ref="C43:Q43">SUM(C34:C42)</f>
        <v>0</v>
      </c>
      <c r="D43" s="111">
        <f t="shared" si="17"/>
        <v>0</v>
      </c>
      <c r="E43" s="111">
        <f t="shared" si="17"/>
        <v>0</v>
      </c>
      <c r="F43" s="111">
        <f t="shared" si="17"/>
        <v>0</v>
      </c>
      <c r="G43" s="111">
        <f t="shared" si="17"/>
        <v>0</v>
      </c>
      <c r="H43" s="111">
        <f t="shared" si="17"/>
        <v>0</v>
      </c>
      <c r="I43" s="111">
        <f t="shared" si="17"/>
        <v>0</v>
      </c>
      <c r="J43" s="111">
        <f t="shared" si="17"/>
        <v>0</v>
      </c>
      <c r="K43" s="111">
        <f t="shared" si="17"/>
        <v>0</v>
      </c>
      <c r="L43" s="111">
        <f t="shared" si="17"/>
        <v>0</v>
      </c>
      <c r="M43" s="111">
        <f t="shared" si="17"/>
        <v>0</v>
      </c>
      <c r="N43" s="111">
        <f t="shared" si="17"/>
        <v>0</v>
      </c>
      <c r="O43" s="111">
        <f t="shared" si="17"/>
        <v>0</v>
      </c>
      <c r="P43" s="112">
        <f t="shared" si="17"/>
        <v>0</v>
      </c>
      <c r="Q43" s="113">
        <f t="shared" si="17"/>
        <v>0</v>
      </c>
      <c r="R43" s="187"/>
      <c r="S43" s="147"/>
      <c r="T43" s="139"/>
      <c r="U43" s="133"/>
      <c r="V43" s="141"/>
    </row>
    <row r="44" spans="1:22" ht="16.5" customHeight="1" thickBot="1">
      <c r="A44" s="108" t="s">
        <v>34</v>
      </c>
      <c r="B44" s="107"/>
      <c r="C44" s="114">
        <f aca="true" t="shared" si="18" ref="C44:Q44">C43+C32</f>
        <v>0</v>
      </c>
      <c r="D44" s="114">
        <f t="shared" si="18"/>
        <v>0</v>
      </c>
      <c r="E44" s="114">
        <f t="shared" si="18"/>
        <v>0</v>
      </c>
      <c r="F44" s="114">
        <f t="shared" si="18"/>
        <v>0</v>
      </c>
      <c r="G44" s="114">
        <f t="shared" si="18"/>
        <v>0</v>
      </c>
      <c r="H44" s="114">
        <f t="shared" si="18"/>
        <v>0</v>
      </c>
      <c r="I44" s="114">
        <f t="shared" si="18"/>
        <v>0</v>
      </c>
      <c r="J44" s="114">
        <f t="shared" si="18"/>
        <v>0</v>
      </c>
      <c r="K44" s="114">
        <f t="shared" si="18"/>
        <v>0</v>
      </c>
      <c r="L44" s="114">
        <f t="shared" si="18"/>
        <v>0</v>
      </c>
      <c r="M44" s="114">
        <f t="shared" si="18"/>
        <v>0</v>
      </c>
      <c r="N44" s="114">
        <f t="shared" si="18"/>
        <v>0</v>
      </c>
      <c r="O44" s="114">
        <f t="shared" si="18"/>
        <v>0</v>
      </c>
      <c r="P44" s="114">
        <f t="shared" si="18"/>
        <v>0</v>
      </c>
      <c r="Q44" s="114">
        <f t="shared" si="18"/>
        <v>0</v>
      </c>
      <c r="R44" s="187"/>
      <c r="S44" s="148" t="s">
        <v>2</v>
      </c>
      <c r="T44" s="149">
        <f>SUM(T34:T43)</f>
        <v>0</v>
      </c>
      <c r="U44" s="150"/>
      <c r="V44" s="151"/>
    </row>
    <row r="45" spans="1:22" ht="16.5" customHeight="1" thickBot="1">
      <c r="A45" s="285"/>
      <c r="B45" s="286"/>
      <c r="C45" s="283" t="s">
        <v>44</v>
      </c>
      <c r="D45" s="284"/>
      <c r="E45" s="284"/>
      <c r="F45" s="284"/>
      <c r="G45" s="239"/>
      <c r="H45" s="238">
        <f>SUM(C44:I44)</f>
        <v>0</v>
      </c>
      <c r="I45" s="239"/>
      <c r="J45" s="283" t="s">
        <v>45</v>
      </c>
      <c r="K45" s="284"/>
      <c r="L45" s="284"/>
      <c r="M45" s="284"/>
      <c r="N45" s="239"/>
      <c r="O45" s="238">
        <f>SUM(J44:P44)</f>
        <v>0</v>
      </c>
      <c r="P45" s="239"/>
      <c r="Q45" s="281"/>
      <c r="R45" s="189"/>
      <c r="S45" s="275" t="s">
        <v>74</v>
      </c>
      <c r="T45" s="276"/>
      <c r="U45" s="276"/>
      <c r="V45" s="277"/>
    </row>
    <row r="46" spans="1:22" ht="16.5" customHeight="1" thickBot="1">
      <c r="A46" s="109"/>
      <c r="B46" s="110"/>
      <c r="C46" s="182" t="s">
        <v>13</v>
      </c>
      <c r="D46" s="184"/>
      <c r="E46" s="180"/>
      <c r="F46" s="181"/>
      <c r="G46" s="182" t="s">
        <v>22</v>
      </c>
      <c r="H46" s="183"/>
      <c r="I46" s="184"/>
      <c r="J46" s="180"/>
      <c r="K46" s="181"/>
      <c r="L46" s="182" t="s">
        <v>23</v>
      </c>
      <c r="M46" s="183"/>
      <c r="N46" s="184"/>
      <c r="O46" s="180"/>
      <c r="P46" s="181"/>
      <c r="Q46" s="282"/>
      <c r="R46" s="48"/>
      <c r="S46" s="278" t="s">
        <v>104</v>
      </c>
      <c r="T46" s="279"/>
      <c r="U46" s="279"/>
      <c r="V46" s="280"/>
    </row>
    <row r="47" spans="1:22" ht="12" customHeight="1">
      <c r="A47" s="187"/>
      <c r="B47" s="188"/>
      <c r="C47" s="188"/>
      <c r="D47" s="188"/>
      <c r="E47" s="188"/>
      <c r="F47" s="188"/>
      <c r="G47" s="188"/>
      <c r="H47" s="188"/>
      <c r="I47" s="188"/>
      <c r="J47" s="188"/>
      <c r="K47" s="188"/>
      <c r="L47" s="188"/>
      <c r="M47" s="188"/>
      <c r="N47" s="188"/>
      <c r="O47" s="188"/>
      <c r="P47" s="188"/>
      <c r="Q47" s="188"/>
      <c r="R47" s="189"/>
      <c r="S47" s="278" t="s">
        <v>105</v>
      </c>
      <c r="T47" s="279"/>
      <c r="U47" s="279"/>
      <c r="V47" s="280"/>
    </row>
    <row r="48" spans="1:22" ht="16.5" customHeight="1" thickBot="1">
      <c r="A48" s="41" t="s">
        <v>51</v>
      </c>
      <c r="B48" s="185"/>
      <c r="C48" s="185"/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5"/>
      <c r="R48" s="186"/>
      <c r="S48" s="272"/>
      <c r="T48" s="273"/>
      <c r="U48" s="273"/>
      <c r="V48" s="274"/>
    </row>
    <row r="49" spans="1:22" ht="16.5" customHeight="1">
      <c r="A49" s="187"/>
      <c r="B49" s="199"/>
      <c r="C49" s="199"/>
      <c r="D49" s="199"/>
      <c r="E49" s="199"/>
      <c r="F49" s="199"/>
      <c r="G49" s="199"/>
      <c r="H49" s="199"/>
      <c r="I49" s="199"/>
      <c r="J49" s="199"/>
      <c r="K49" s="199"/>
      <c r="L49" s="199"/>
      <c r="M49" s="199"/>
      <c r="N49" s="199"/>
      <c r="O49" s="199"/>
      <c r="P49" s="199"/>
      <c r="Q49" s="199"/>
      <c r="R49" s="200"/>
      <c r="S49" s="190"/>
      <c r="T49" s="191"/>
      <c r="U49" s="191"/>
      <c r="V49" s="192"/>
    </row>
    <row r="50" spans="1:22" ht="16.5" customHeight="1">
      <c r="A50" s="187"/>
      <c r="B50" s="199"/>
      <c r="C50" s="199"/>
      <c r="D50" s="199"/>
      <c r="E50" s="199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200"/>
      <c r="S50" s="193"/>
      <c r="T50" s="194"/>
      <c r="U50" s="194"/>
      <c r="V50" s="195"/>
    </row>
    <row r="51" spans="1:22" ht="16.5" customHeight="1">
      <c r="A51" s="187"/>
      <c r="B51" s="199"/>
      <c r="C51" s="199"/>
      <c r="D51" s="199"/>
      <c r="E51" s="199"/>
      <c r="F51" s="199"/>
      <c r="G51" s="199"/>
      <c r="H51" s="199"/>
      <c r="I51" s="199"/>
      <c r="J51" s="199"/>
      <c r="K51" s="199"/>
      <c r="L51" s="199"/>
      <c r="M51" s="199"/>
      <c r="N51" s="199"/>
      <c r="O51" s="199"/>
      <c r="P51" s="199"/>
      <c r="Q51" s="199"/>
      <c r="R51" s="200"/>
      <c r="S51" s="193"/>
      <c r="T51" s="194"/>
      <c r="U51" s="194"/>
      <c r="V51" s="195"/>
    </row>
    <row r="52" spans="1:22" ht="9" customHeight="1">
      <c r="A52" s="187"/>
      <c r="B52" s="188"/>
      <c r="C52" s="188"/>
      <c r="D52" s="188"/>
      <c r="E52" s="188"/>
      <c r="F52" s="188"/>
      <c r="G52" s="188"/>
      <c r="H52" s="188"/>
      <c r="I52" s="188"/>
      <c r="J52" s="188"/>
      <c r="K52" s="188"/>
      <c r="L52" s="188"/>
      <c r="M52" s="188"/>
      <c r="N52" s="188"/>
      <c r="O52" s="188"/>
      <c r="P52" s="188"/>
      <c r="Q52" s="188"/>
      <c r="R52" s="189"/>
      <c r="S52" s="193"/>
      <c r="T52" s="194"/>
      <c r="U52" s="194"/>
      <c r="V52" s="195"/>
    </row>
    <row r="53" spans="1:22" ht="15.75" customHeight="1">
      <c r="A53" s="243" t="s">
        <v>21</v>
      </c>
      <c r="B53" s="244"/>
      <c r="C53" s="244"/>
      <c r="D53" s="244"/>
      <c r="E53" s="244"/>
      <c r="F53" s="244"/>
      <c r="G53" s="244"/>
      <c r="H53" s="244"/>
      <c r="I53" s="188"/>
      <c r="J53" s="188"/>
      <c r="K53" s="188"/>
      <c r="L53" s="188"/>
      <c r="M53" s="188"/>
      <c r="N53" s="188"/>
      <c r="O53" s="188"/>
      <c r="P53" s="188"/>
      <c r="Q53" s="188"/>
      <c r="R53" s="189"/>
      <c r="S53" s="193"/>
      <c r="T53" s="194"/>
      <c r="U53" s="194"/>
      <c r="V53" s="195"/>
    </row>
    <row r="54" spans="1:22" ht="15.75" customHeight="1">
      <c r="A54" s="243" t="s">
        <v>20</v>
      </c>
      <c r="B54" s="244"/>
      <c r="C54" s="244"/>
      <c r="D54" s="244"/>
      <c r="E54" s="244"/>
      <c r="F54" s="244"/>
      <c r="G54" s="244"/>
      <c r="H54" s="244"/>
      <c r="I54" s="188"/>
      <c r="J54" s="188"/>
      <c r="K54" s="188"/>
      <c r="L54" s="188"/>
      <c r="M54" s="188"/>
      <c r="N54" s="188"/>
      <c r="O54" s="188"/>
      <c r="P54" s="188"/>
      <c r="Q54" s="188"/>
      <c r="R54" s="189"/>
      <c r="S54" s="193"/>
      <c r="T54" s="194"/>
      <c r="U54" s="194"/>
      <c r="V54" s="195"/>
    </row>
    <row r="55" spans="1:22" ht="12.75">
      <c r="A55" s="46"/>
      <c r="B55" s="228"/>
      <c r="C55" s="228"/>
      <c r="D55" s="228"/>
      <c r="E55" s="228"/>
      <c r="F55" s="178"/>
      <c r="G55" s="178"/>
      <c r="H55" s="178"/>
      <c r="I55" s="176"/>
      <c r="J55" s="176"/>
      <c r="K55" s="176"/>
      <c r="L55" s="176"/>
      <c r="M55" s="202"/>
      <c r="N55" s="202"/>
      <c r="O55" s="202"/>
      <c r="P55" s="202"/>
      <c r="Q55" s="202"/>
      <c r="R55" s="258"/>
      <c r="S55" s="193"/>
      <c r="T55" s="194"/>
      <c r="U55" s="194"/>
      <c r="V55" s="195"/>
    </row>
    <row r="56" spans="1:22" ht="12.75">
      <c r="A56" s="40" t="s">
        <v>46</v>
      </c>
      <c r="B56" s="229"/>
      <c r="C56" s="229"/>
      <c r="D56" s="229"/>
      <c r="E56" s="229"/>
      <c r="F56" s="179"/>
      <c r="G56" s="179"/>
      <c r="H56" s="179"/>
      <c r="I56" s="45"/>
      <c r="J56" s="232" t="s">
        <v>29</v>
      </c>
      <c r="K56" s="232"/>
      <c r="L56" s="232"/>
      <c r="M56" s="203"/>
      <c r="N56" s="203"/>
      <c r="O56" s="203"/>
      <c r="P56" s="203"/>
      <c r="Q56" s="259"/>
      <c r="R56" s="260"/>
      <c r="S56" s="193"/>
      <c r="T56" s="194"/>
      <c r="U56" s="194"/>
      <c r="V56" s="195"/>
    </row>
    <row r="57" spans="1:22" ht="16.5" customHeight="1" thickBot="1">
      <c r="A57" s="46"/>
      <c r="B57" s="201" t="s">
        <v>10</v>
      </c>
      <c r="C57" s="201"/>
      <c r="D57" s="201"/>
      <c r="E57" s="201"/>
      <c r="F57" s="201" t="s">
        <v>11</v>
      </c>
      <c r="G57" s="201"/>
      <c r="H57" s="201"/>
      <c r="I57" s="176"/>
      <c r="J57" s="176"/>
      <c r="K57" s="176"/>
      <c r="L57" s="176"/>
      <c r="M57" s="231" t="s">
        <v>10</v>
      </c>
      <c r="N57" s="231"/>
      <c r="O57" s="231"/>
      <c r="P57" s="231"/>
      <c r="Q57" s="176" t="s">
        <v>11</v>
      </c>
      <c r="R57" s="177"/>
      <c r="S57" s="193"/>
      <c r="T57" s="194"/>
      <c r="U57" s="194"/>
      <c r="V57" s="195"/>
    </row>
    <row r="58" spans="1:22" ht="15.75" customHeight="1">
      <c r="A58" s="187"/>
      <c r="B58" s="188"/>
      <c r="C58" s="188"/>
      <c r="D58" s="188"/>
      <c r="E58" s="188"/>
      <c r="F58" s="188"/>
      <c r="G58" s="188"/>
      <c r="H58" s="188"/>
      <c r="I58" s="189"/>
      <c r="J58" s="248" t="s">
        <v>54</v>
      </c>
      <c r="K58" s="249"/>
      <c r="L58" s="249"/>
      <c r="M58" s="249"/>
      <c r="N58" s="249"/>
      <c r="O58" s="249"/>
      <c r="P58" s="249"/>
      <c r="Q58" s="249"/>
      <c r="R58" s="250"/>
      <c r="S58" s="193"/>
      <c r="T58" s="194"/>
      <c r="U58" s="194"/>
      <c r="V58" s="195"/>
    </row>
    <row r="59" spans="1:22" ht="12.75">
      <c r="A59" s="46"/>
      <c r="B59" s="228"/>
      <c r="C59" s="228"/>
      <c r="D59" s="228"/>
      <c r="E59" s="228"/>
      <c r="F59" s="178"/>
      <c r="G59" s="178"/>
      <c r="H59" s="178"/>
      <c r="I59" s="188"/>
      <c r="J59" s="251"/>
      <c r="K59" s="252"/>
      <c r="L59" s="252"/>
      <c r="M59" s="252"/>
      <c r="N59" s="252"/>
      <c r="O59" s="252"/>
      <c r="P59" s="252"/>
      <c r="Q59" s="252"/>
      <c r="R59" s="253"/>
      <c r="S59" s="193"/>
      <c r="T59" s="194"/>
      <c r="U59" s="194"/>
      <c r="V59" s="195"/>
    </row>
    <row r="60" spans="1:22" ht="12.75">
      <c r="A60" s="40" t="s">
        <v>47</v>
      </c>
      <c r="B60" s="229"/>
      <c r="C60" s="229"/>
      <c r="D60" s="229"/>
      <c r="E60" s="229"/>
      <c r="F60" s="179"/>
      <c r="G60" s="179"/>
      <c r="H60" s="179"/>
      <c r="I60" s="188"/>
      <c r="J60" s="255" t="s">
        <v>52</v>
      </c>
      <c r="K60" s="256"/>
      <c r="L60" s="256"/>
      <c r="M60" s="256"/>
      <c r="N60" s="256"/>
      <c r="O60" s="256"/>
      <c r="P60" s="256"/>
      <c r="Q60" s="256"/>
      <c r="R60" s="257"/>
      <c r="S60" s="193"/>
      <c r="T60" s="194"/>
      <c r="U60" s="194"/>
      <c r="V60" s="195"/>
    </row>
    <row r="61" spans="1:22" ht="13.5" thickBot="1">
      <c r="A61" s="47"/>
      <c r="B61" s="204" t="s">
        <v>10</v>
      </c>
      <c r="C61" s="204"/>
      <c r="D61" s="204"/>
      <c r="E61" s="204"/>
      <c r="F61" s="204" t="s">
        <v>11</v>
      </c>
      <c r="G61" s="204"/>
      <c r="H61" s="204"/>
      <c r="I61" s="254"/>
      <c r="J61" s="245" t="s">
        <v>53</v>
      </c>
      <c r="K61" s="246"/>
      <c r="L61" s="246"/>
      <c r="M61" s="246"/>
      <c r="N61" s="246"/>
      <c r="O61" s="246"/>
      <c r="P61" s="246"/>
      <c r="Q61" s="246"/>
      <c r="R61" s="247"/>
      <c r="S61" s="196"/>
      <c r="T61" s="197"/>
      <c r="U61" s="197"/>
      <c r="V61" s="198"/>
    </row>
    <row r="62" ht="12.75">
      <c r="R62"/>
    </row>
    <row r="63" ht="12.75">
      <c r="R63"/>
    </row>
    <row r="64" spans="19:21" ht="12.75">
      <c r="S64" s="132"/>
      <c r="T64" s="73"/>
      <c r="U64" s="73"/>
    </row>
    <row r="65" spans="19:21" ht="12.75">
      <c r="S65" s="132"/>
      <c r="T65" s="73"/>
      <c r="U65" s="73"/>
    </row>
    <row r="66" spans="19:21" ht="12.75">
      <c r="S66" s="132"/>
      <c r="T66" s="73"/>
      <c r="U66" s="73"/>
    </row>
  </sheetData>
  <sheetProtection/>
  <mergeCells count="78">
    <mergeCell ref="S48:V48"/>
    <mergeCell ref="A47:R47"/>
    <mergeCell ref="S45:V45"/>
    <mergeCell ref="S46:V46"/>
    <mergeCell ref="S47:V47"/>
    <mergeCell ref="Q45:Q46"/>
    <mergeCell ref="H45:I45"/>
    <mergeCell ref="C45:G45"/>
    <mergeCell ref="J45:N45"/>
    <mergeCell ref="A45:B45"/>
    <mergeCell ref="X6:AC6"/>
    <mergeCell ref="X7:AC7"/>
    <mergeCell ref="I6:J6"/>
    <mergeCell ref="K6:L6"/>
    <mergeCell ref="O6:R6"/>
    <mergeCell ref="A7:P7"/>
    <mergeCell ref="Q7:R13"/>
    <mergeCell ref="J8:K8"/>
    <mergeCell ref="F61:H61"/>
    <mergeCell ref="A53:H53"/>
    <mergeCell ref="A54:H54"/>
    <mergeCell ref="J61:R61"/>
    <mergeCell ref="A58:I58"/>
    <mergeCell ref="J58:R59"/>
    <mergeCell ref="I57:L57"/>
    <mergeCell ref="I59:I61"/>
    <mergeCell ref="J60:R60"/>
    <mergeCell ref="Q55:R56"/>
    <mergeCell ref="A1:A2"/>
    <mergeCell ref="A3:A4"/>
    <mergeCell ref="B3:R4"/>
    <mergeCell ref="I53:R54"/>
    <mergeCell ref="A49:A51"/>
    <mergeCell ref="O45:P45"/>
    <mergeCell ref="C12:P12"/>
    <mergeCell ref="E8:F8"/>
    <mergeCell ref="N10:P10"/>
    <mergeCell ref="B8:D8"/>
    <mergeCell ref="R33:R45"/>
    <mergeCell ref="B59:E60"/>
    <mergeCell ref="E10:K10"/>
    <mergeCell ref="B55:E56"/>
    <mergeCell ref="M57:P57"/>
    <mergeCell ref="J56:L56"/>
    <mergeCell ref="C46:D46"/>
    <mergeCell ref="E46:F46"/>
    <mergeCell ref="G46:I46"/>
    <mergeCell ref="B10:D10"/>
    <mergeCell ref="B1:R1"/>
    <mergeCell ref="B2:R2"/>
    <mergeCell ref="F6:H6"/>
    <mergeCell ref="G8:H8"/>
    <mergeCell ref="B6:D6"/>
    <mergeCell ref="B5:R5"/>
    <mergeCell ref="S31:V31"/>
    <mergeCell ref="S8:V9"/>
    <mergeCell ref="O8:P8"/>
    <mergeCell ref="A9:P9"/>
    <mergeCell ref="L10:M10"/>
    <mergeCell ref="A11:P11"/>
    <mergeCell ref="A12:B12"/>
    <mergeCell ref="S49:V61"/>
    <mergeCell ref="B49:R49"/>
    <mergeCell ref="B50:R50"/>
    <mergeCell ref="B51:R51"/>
    <mergeCell ref="F59:H60"/>
    <mergeCell ref="F57:H57"/>
    <mergeCell ref="M55:P56"/>
    <mergeCell ref="B61:E61"/>
    <mergeCell ref="B57:E57"/>
    <mergeCell ref="I55:L55"/>
    <mergeCell ref="Q57:R57"/>
    <mergeCell ref="F55:H56"/>
    <mergeCell ref="J46:K46"/>
    <mergeCell ref="L46:N46"/>
    <mergeCell ref="O46:P46"/>
    <mergeCell ref="B48:R48"/>
    <mergeCell ref="A52:R52"/>
  </mergeCells>
  <printOptions horizontalCentered="1" verticalCentered="1"/>
  <pageMargins left="0.25" right="0.25" top="0.25" bottom="0.25" header="0.5" footer="0"/>
  <pageSetup blackAndWhite="1" fitToHeight="1" fitToWidth="1" horizontalDpi="600" verticalDpi="600" orientation="landscape" scale="68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AC66"/>
  <sheetViews>
    <sheetView showZeros="0" zoomScalePageLayoutView="0" workbookViewId="0" topLeftCell="A1">
      <selection activeCell="D29" sqref="D29"/>
    </sheetView>
  </sheetViews>
  <sheetFormatPr defaultColWidth="9.140625" defaultRowHeight="12.75"/>
  <cols>
    <col min="1" max="1" width="13.00390625" style="0" customWidth="1"/>
    <col min="2" max="2" width="14.140625" style="0" customWidth="1"/>
    <col min="3" max="7" width="5.57421875" style="0" customWidth="1"/>
    <col min="8" max="8" width="5.421875" style="0" customWidth="1"/>
    <col min="9" max="9" width="5.57421875" style="0" customWidth="1"/>
    <col min="10" max="12" width="5.421875" style="0" customWidth="1"/>
    <col min="13" max="13" width="5.57421875" style="0" customWidth="1"/>
    <col min="14" max="15" width="5.421875" style="0" customWidth="1"/>
    <col min="16" max="16" width="5.28125" style="0" customWidth="1"/>
    <col min="17" max="17" width="6.421875" style="0" bestFit="1" customWidth="1"/>
    <col min="18" max="18" width="7.7109375" style="3" bestFit="1" customWidth="1"/>
    <col min="19" max="19" width="13.28125" style="115" customWidth="1"/>
    <col min="20" max="20" width="12.00390625" style="50" customWidth="1"/>
    <col min="21" max="21" width="10.7109375" style="50" customWidth="1"/>
    <col min="22" max="22" width="10.28125" style="50" customWidth="1"/>
    <col min="23" max="23" width="6.140625" style="50" customWidth="1"/>
    <col min="24" max="24" width="14.57421875" style="50" customWidth="1"/>
    <col min="25" max="25" width="10.28125" style="50" bestFit="1" customWidth="1"/>
    <col min="26" max="26" width="11.00390625" style="50" customWidth="1"/>
    <col min="27" max="27" width="10.28125" style="50" bestFit="1" customWidth="1"/>
    <col min="28" max="29" width="12.28125" style="50" bestFit="1" customWidth="1"/>
    <col min="30" max="16384" width="9.140625" style="50" customWidth="1"/>
  </cols>
  <sheetData>
    <row r="1" spans="1:22" ht="12.75">
      <c r="A1" s="234" t="s">
        <v>59</v>
      </c>
      <c r="B1" s="218" t="s">
        <v>14</v>
      </c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9"/>
      <c r="S1" s="127"/>
      <c r="T1" s="116" t="s">
        <v>106</v>
      </c>
      <c r="U1" s="117"/>
      <c r="V1" s="118"/>
    </row>
    <row r="2" spans="1:22" ht="12.75">
      <c r="A2" s="235"/>
      <c r="B2" s="201" t="s">
        <v>71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20"/>
      <c r="S2" s="128"/>
      <c r="T2" s="53"/>
      <c r="U2" s="53"/>
      <c r="V2" s="54"/>
    </row>
    <row r="3" spans="1:22" ht="12.75">
      <c r="A3" s="235" t="s">
        <v>95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6"/>
      <c r="S3" s="128"/>
      <c r="T3" s="53" t="s">
        <v>72</v>
      </c>
      <c r="U3" s="53"/>
      <c r="V3" s="54"/>
    </row>
    <row r="4" spans="1:22" ht="13.5" thickBot="1">
      <c r="A4" s="237"/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6"/>
      <c r="S4" s="128"/>
      <c r="T4" s="119" t="s">
        <v>60</v>
      </c>
      <c r="U4" s="53"/>
      <c r="V4" s="54"/>
    </row>
    <row r="5" spans="1:22" ht="16.5" thickBot="1">
      <c r="A5" s="152"/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6"/>
      <c r="S5" s="128"/>
      <c r="T5" s="119" t="s">
        <v>61</v>
      </c>
      <c r="U5" s="53"/>
      <c r="V5" s="54"/>
    </row>
    <row r="6" spans="1:29" ht="13.5" thickBot="1">
      <c r="A6" s="40" t="s">
        <v>16</v>
      </c>
      <c r="B6" s="224">
        <f>'Pay09_04-17-12'!B6:D6</f>
        <v>0</v>
      </c>
      <c r="C6" s="224"/>
      <c r="D6" s="224"/>
      <c r="E6" s="42" t="s">
        <v>58</v>
      </c>
      <c r="F6" s="222">
        <f>'Pay09_04-17-12'!F6:H6</f>
        <v>0</v>
      </c>
      <c r="G6" s="222"/>
      <c r="H6" s="222"/>
      <c r="I6" s="267" t="s">
        <v>31</v>
      </c>
      <c r="J6" s="267"/>
      <c r="K6" s="268">
        <f>'Pay09_04-17-12'!K6:L6</f>
        <v>0</v>
      </c>
      <c r="L6" s="268"/>
      <c r="M6" s="39"/>
      <c r="N6" s="44" t="s">
        <v>42</v>
      </c>
      <c r="O6" s="224">
        <f>'Pay09_04-17-12'!O6:R6</f>
        <v>0</v>
      </c>
      <c r="P6" s="224"/>
      <c r="Q6" s="224"/>
      <c r="R6" s="269"/>
      <c r="S6" s="128"/>
      <c r="T6" s="119" t="s">
        <v>62</v>
      </c>
      <c r="U6" s="53"/>
      <c r="V6" s="54"/>
      <c r="X6" s="261" t="s">
        <v>41</v>
      </c>
      <c r="Y6" s="262"/>
      <c r="Z6" s="262"/>
      <c r="AA6" s="262"/>
      <c r="AB6" s="262"/>
      <c r="AC6" s="263"/>
    </row>
    <row r="7" spans="1:29" ht="6" customHeight="1" thickBot="1">
      <c r="A7" s="213"/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270"/>
      <c r="R7" s="271"/>
      <c r="S7" s="129"/>
      <c r="T7" s="120"/>
      <c r="U7" s="120"/>
      <c r="V7" s="121"/>
      <c r="X7" s="264"/>
      <c r="Y7" s="265"/>
      <c r="Z7" s="265"/>
      <c r="AA7" s="265"/>
      <c r="AB7" s="265"/>
      <c r="AC7" s="266"/>
    </row>
    <row r="8" spans="1:29" ht="15" customHeight="1">
      <c r="A8" s="40" t="s">
        <v>17</v>
      </c>
      <c r="B8" s="224">
        <f>'Pay09_04-17-12'!B8:D8</f>
        <v>0</v>
      </c>
      <c r="C8" s="224"/>
      <c r="D8" s="224"/>
      <c r="E8" s="232" t="s">
        <v>18</v>
      </c>
      <c r="F8" s="232"/>
      <c r="G8" s="223">
        <f>'Pay09_04-17-12'!G8:H8+14</f>
        <v>41017</v>
      </c>
      <c r="H8" s="223"/>
      <c r="I8" s="43" t="s">
        <v>19</v>
      </c>
      <c r="J8" s="223">
        <f>G8+13</f>
        <v>41030</v>
      </c>
      <c r="K8" s="223"/>
      <c r="L8" s="39"/>
      <c r="M8" s="42" t="s">
        <v>12</v>
      </c>
      <c r="N8" s="15">
        <f>'Pay09_04-17-12'!N8</f>
        <v>0</v>
      </c>
      <c r="O8" s="188"/>
      <c r="P8" s="188"/>
      <c r="Q8" s="188"/>
      <c r="R8" s="189"/>
      <c r="S8" s="207"/>
      <c r="T8" s="208"/>
      <c r="U8" s="208"/>
      <c r="V8" s="209"/>
      <c r="X8" s="52" t="s">
        <v>24</v>
      </c>
      <c r="Y8" s="34"/>
      <c r="Z8" s="53"/>
      <c r="AA8" s="53"/>
      <c r="AB8" s="53"/>
      <c r="AC8" s="54"/>
    </row>
    <row r="9" spans="1:29" ht="6" customHeight="1" thickBot="1">
      <c r="A9" s="213"/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88"/>
      <c r="R9" s="189"/>
      <c r="S9" s="210"/>
      <c r="T9" s="211"/>
      <c r="U9" s="211"/>
      <c r="V9" s="212"/>
      <c r="X9" s="52"/>
      <c r="Y9" s="34"/>
      <c r="Z9" s="53"/>
      <c r="AA9" s="53"/>
      <c r="AB9" s="53"/>
      <c r="AC9" s="54"/>
    </row>
    <row r="10" spans="1:29" ht="13.5" customHeight="1">
      <c r="A10" s="41" t="s">
        <v>48</v>
      </c>
      <c r="B10" s="233">
        <f>'Pay09_04-17-12'!B10:D10</f>
        <v>0</v>
      </c>
      <c r="C10" s="233"/>
      <c r="D10" s="233"/>
      <c r="E10" s="230" t="s">
        <v>49</v>
      </c>
      <c r="F10" s="230"/>
      <c r="G10" s="230"/>
      <c r="H10" s="230"/>
      <c r="I10" s="230"/>
      <c r="J10" s="230"/>
      <c r="K10" s="230"/>
      <c r="L10" s="214">
        <f>J8+10</f>
        <v>41040</v>
      </c>
      <c r="M10" s="215"/>
      <c r="N10" s="188"/>
      <c r="O10" s="188"/>
      <c r="P10" s="188"/>
      <c r="Q10" s="188"/>
      <c r="R10" s="188"/>
      <c r="S10" s="130"/>
      <c r="T10" s="122"/>
      <c r="U10" s="123"/>
      <c r="V10" s="123"/>
      <c r="X10" s="52"/>
      <c r="Y10" s="34"/>
      <c r="Z10" s="53"/>
      <c r="AA10" s="53"/>
      <c r="AB10" s="53"/>
      <c r="AC10" s="54"/>
    </row>
    <row r="11" spans="1:29" ht="13.5" customHeight="1" thickBot="1">
      <c r="A11" s="213"/>
      <c r="B11" s="176"/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88"/>
      <c r="R11" s="188"/>
      <c r="S11" s="131"/>
      <c r="T11" s="124"/>
      <c r="U11" s="124"/>
      <c r="V11" s="125"/>
      <c r="X11" s="52" t="s">
        <v>35</v>
      </c>
      <c r="Y11" s="32">
        <f>Y8/2080</f>
        <v>0</v>
      </c>
      <c r="Z11" s="53"/>
      <c r="AA11" s="53"/>
      <c r="AB11" s="53"/>
      <c r="AC11" s="54"/>
    </row>
    <row r="12" spans="1:29" ht="14.25" customHeight="1" thickBot="1">
      <c r="A12" s="216"/>
      <c r="B12" s="217"/>
      <c r="C12" s="240" t="s">
        <v>43</v>
      </c>
      <c r="D12" s="241"/>
      <c r="E12" s="241"/>
      <c r="F12" s="241"/>
      <c r="G12" s="241"/>
      <c r="H12" s="241"/>
      <c r="I12" s="241"/>
      <c r="J12" s="241"/>
      <c r="K12" s="241"/>
      <c r="L12" s="241"/>
      <c r="M12" s="241"/>
      <c r="N12" s="241"/>
      <c r="O12" s="241"/>
      <c r="P12" s="242"/>
      <c r="Q12" s="188"/>
      <c r="R12" s="188"/>
      <c r="S12" s="131"/>
      <c r="T12" s="124" t="s">
        <v>63</v>
      </c>
      <c r="U12" s="124"/>
      <c r="V12" s="125"/>
      <c r="X12" s="52" t="s">
        <v>36</v>
      </c>
      <c r="Y12" s="33"/>
      <c r="Z12" s="53"/>
      <c r="AA12" s="53"/>
      <c r="AB12" s="53"/>
      <c r="AC12" s="54"/>
    </row>
    <row r="13" spans="1:29" ht="13.5" thickBot="1">
      <c r="A13" s="77" t="s">
        <v>56</v>
      </c>
      <c r="B13" s="78" t="s">
        <v>55</v>
      </c>
      <c r="C13" s="81">
        <f>G8</f>
        <v>41017</v>
      </c>
      <c r="D13" s="82">
        <f aca="true" t="shared" si="0" ref="D13:P13">C13+1</f>
        <v>41018</v>
      </c>
      <c r="E13" s="83">
        <f t="shared" si="0"/>
        <v>41019</v>
      </c>
      <c r="F13" s="82">
        <f t="shared" si="0"/>
        <v>41020</v>
      </c>
      <c r="G13" s="83">
        <f t="shared" si="0"/>
        <v>41021</v>
      </c>
      <c r="H13" s="82">
        <f t="shared" si="0"/>
        <v>41022</v>
      </c>
      <c r="I13" s="83">
        <f t="shared" si="0"/>
        <v>41023</v>
      </c>
      <c r="J13" s="84">
        <f t="shared" si="0"/>
        <v>41024</v>
      </c>
      <c r="K13" s="83">
        <f t="shared" si="0"/>
        <v>41025</v>
      </c>
      <c r="L13" s="82">
        <f t="shared" si="0"/>
        <v>41026</v>
      </c>
      <c r="M13" s="83">
        <f t="shared" si="0"/>
        <v>41027</v>
      </c>
      <c r="N13" s="82">
        <f t="shared" si="0"/>
        <v>41028</v>
      </c>
      <c r="O13" s="83">
        <f t="shared" si="0"/>
        <v>41029</v>
      </c>
      <c r="P13" s="85">
        <f t="shared" si="0"/>
        <v>41030</v>
      </c>
      <c r="Q13" s="188"/>
      <c r="R13" s="188"/>
      <c r="S13" s="131"/>
      <c r="T13" s="124" t="s">
        <v>75</v>
      </c>
      <c r="U13" s="124"/>
      <c r="V13" s="125"/>
      <c r="X13" s="55"/>
      <c r="Y13" s="51" t="s">
        <v>37</v>
      </c>
      <c r="Z13" s="51" t="s">
        <v>37</v>
      </c>
      <c r="AA13" s="51" t="s">
        <v>25</v>
      </c>
      <c r="AB13" s="51" t="s">
        <v>27</v>
      </c>
      <c r="AC13" s="56" t="s">
        <v>2</v>
      </c>
    </row>
    <row r="14" spans="1:29" ht="13.5" thickBot="1">
      <c r="A14" s="79" t="s">
        <v>57</v>
      </c>
      <c r="B14" s="80" t="s">
        <v>50</v>
      </c>
      <c r="C14" s="86">
        <f aca="true" t="shared" si="1" ref="C14:P14">WEEKDAY(C13)</f>
        <v>4</v>
      </c>
      <c r="D14" s="87">
        <f t="shared" si="1"/>
        <v>5</v>
      </c>
      <c r="E14" s="88">
        <f t="shared" si="1"/>
        <v>6</v>
      </c>
      <c r="F14" s="87">
        <f t="shared" si="1"/>
        <v>7</v>
      </c>
      <c r="G14" s="88">
        <f t="shared" si="1"/>
        <v>1</v>
      </c>
      <c r="H14" s="87">
        <f t="shared" si="1"/>
        <v>2</v>
      </c>
      <c r="I14" s="88">
        <f t="shared" si="1"/>
        <v>3</v>
      </c>
      <c r="J14" s="89">
        <f t="shared" si="1"/>
        <v>4</v>
      </c>
      <c r="K14" s="88">
        <f t="shared" si="1"/>
        <v>5</v>
      </c>
      <c r="L14" s="87">
        <f t="shared" si="1"/>
        <v>6</v>
      </c>
      <c r="M14" s="88">
        <f t="shared" si="1"/>
        <v>7</v>
      </c>
      <c r="N14" s="87">
        <f t="shared" si="1"/>
        <v>1</v>
      </c>
      <c r="O14" s="88">
        <f t="shared" si="1"/>
        <v>2</v>
      </c>
      <c r="P14" s="90">
        <f t="shared" si="1"/>
        <v>3</v>
      </c>
      <c r="Q14" s="91" t="s">
        <v>2</v>
      </c>
      <c r="R14" s="142" t="s">
        <v>15</v>
      </c>
      <c r="S14" s="131"/>
      <c r="T14" s="124" t="s">
        <v>65</v>
      </c>
      <c r="U14" s="124"/>
      <c r="V14" s="125"/>
      <c r="X14" s="57"/>
      <c r="Y14" s="58" t="s">
        <v>38</v>
      </c>
      <c r="Z14" s="58" t="s">
        <v>39</v>
      </c>
      <c r="AA14" s="58" t="s">
        <v>26</v>
      </c>
      <c r="AB14" s="58" t="s">
        <v>28</v>
      </c>
      <c r="AC14" s="59" t="s">
        <v>40</v>
      </c>
    </row>
    <row r="15" spans="1:29" ht="15.75" customHeight="1">
      <c r="A15" s="172">
        <f>'Pay09_04-17-12'!A15</f>
        <v>0</v>
      </c>
      <c r="B15" s="157">
        <f>'Pay09_04-17-12'!B15</f>
        <v>1</v>
      </c>
      <c r="C15" s="27"/>
      <c r="D15" s="28"/>
      <c r="E15" s="29"/>
      <c r="F15" s="7"/>
      <c r="G15" s="8"/>
      <c r="H15" s="28"/>
      <c r="I15" s="29"/>
      <c r="J15" s="30"/>
      <c r="K15" s="29"/>
      <c r="L15" s="28"/>
      <c r="M15" s="8"/>
      <c r="N15" s="7"/>
      <c r="O15" s="29"/>
      <c r="P15" s="31"/>
      <c r="Q15" s="93">
        <f>SUM(C15:P15)</f>
        <v>0</v>
      </c>
      <c r="R15" s="161">
        <f>ROUND(IF(Q15&gt;0,Q15/$Q$32,B15),2)</f>
        <v>1</v>
      </c>
      <c r="S15" s="158"/>
      <c r="T15" s="124" t="s">
        <v>76</v>
      </c>
      <c r="U15" s="124"/>
      <c r="V15" s="125"/>
      <c r="X15" s="173">
        <f aca="true" t="shared" si="2" ref="X15:X31">A15</f>
        <v>0</v>
      </c>
      <c r="Y15" s="36"/>
      <c r="Z15" s="60">
        <f aca="true" t="shared" si="3" ref="Z15:Z31">(AA15+AB15)*Y15</f>
        <v>0</v>
      </c>
      <c r="AA15" s="61">
        <f aca="true" t="shared" si="4" ref="AA15:AA31">IF($B$32&gt;0,80*$Y$11*R15,($Y$11*Q15)+($Y$11*$Q$43*R15))</f>
        <v>0</v>
      </c>
      <c r="AB15" s="62">
        <f aca="true" t="shared" si="5" ref="AB15:AB31">AA15*$Y$12</f>
        <v>0</v>
      </c>
      <c r="AC15" s="62">
        <f aca="true" t="shared" si="6" ref="AC15:AC31">SUM(Z15:AB15)</f>
        <v>0</v>
      </c>
    </row>
    <row r="16" spans="1:29" ht="15.75" customHeight="1">
      <c r="A16" s="172">
        <f>'Pay09_04-17-12'!A16</f>
        <v>0</v>
      </c>
      <c r="B16" s="157">
        <f>'Pay09_04-17-12'!B16</f>
        <v>0</v>
      </c>
      <c r="C16" s="10"/>
      <c r="D16" s="2"/>
      <c r="E16" s="1"/>
      <c r="F16" s="2"/>
      <c r="G16" s="1"/>
      <c r="H16" s="2"/>
      <c r="I16" s="1"/>
      <c r="J16" s="6"/>
      <c r="K16" s="1"/>
      <c r="L16" s="2"/>
      <c r="M16" s="1"/>
      <c r="N16" s="2"/>
      <c r="O16" s="1"/>
      <c r="P16" s="13"/>
      <c r="Q16" s="93">
        <f aca="true" t="shared" si="7" ref="Q16:Q31">SUM(C16:P16)</f>
        <v>0</v>
      </c>
      <c r="R16" s="162">
        <f aca="true" t="shared" si="8" ref="R16:R31">ROUND(IF(Q16&gt;0,Q16/$Q$32,B16),2)</f>
        <v>0</v>
      </c>
      <c r="S16" s="158"/>
      <c r="T16" s="124" t="s">
        <v>66</v>
      </c>
      <c r="U16" s="124"/>
      <c r="V16" s="125"/>
      <c r="X16" s="174">
        <f t="shared" si="2"/>
        <v>0</v>
      </c>
      <c r="Y16" s="37"/>
      <c r="Z16" s="63">
        <f t="shared" si="3"/>
        <v>0</v>
      </c>
      <c r="AA16" s="64">
        <f t="shared" si="4"/>
        <v>0</v>
      </c>
      <c r="AB16" s="65">
        <f t="shared" si="5"/>
        <v>0</v>
      </c>
      <c r="AC16" s="65">
        <f t="shared" si="6"/>
        <v>0</v>
      </c>
    </row>
    <row r="17" spans="1:29" ht="15.75" customHeight="1">
      <c r="A17" s="172">
        <f>'Pay09_04-17-12'!A17</f>
        <v>0</v>
      </c>
      <c r="B17" s="157">
        <f>'Pay09_04-17-12'!B17</f>
        <v>0</v>
      </c>
      <c r="C17" s="10"/>
      <c r="D17" s="2"/>
      <c r="E17" s="49"/>
      <c r="F17" s="2"/>
      <c r="G17" s="1"/>
      <c r="H17" s="2"/>
      <c r="I17" s="1"/>
      <c r="J17" s="6"/>
      <c r="K17" s="1"/>
      <c r="L17" s="2"/>
      <c r="M17" s="1"/>
      <c r="N17" s="2"/>
      <c r="O17" s="1"/>
      <c r="P17" s="13"/>
      <c r="Q17" s="93">
        <f t="shared" si="7"/>
        <v>0</v>
      </c>
      <c r="R17" s="162">
        <f t="shared" si="8"/>
        <v>0</v>
      </c>
      <c r="S17" s="158"/>
      <c r="T17" s="124" t="s">
        <v>64</v>
      </c>
      <c r="U17" s="124"/>
      <c r="V17" s="125"/>
      <c r="X17" s="174">
        <f t="shared" si="2"/>
        <v>0</v>
      </c>
      <c r="Y17" s="37"/>
      <c r="Z17" s="63">
        <f t="shared" si="3"/>
        <v>0</v>
      </c>
      <c r="AA17" s="64">
        <f t="shared" si="4"/>
        <v>0</v>
      </c>
      <c r="AB17" s="65">
        <f t="shared" si="5"/>
        <v>0</v>
      </c>
      <c r="AC17" s="65">
        <f t="shared" si="6"/>
        <v>0</v>
      </c>
    </row>
    <row r="18" spans="1:29" ht="15.75" customHeight="1">
      <c r="A18" s="172">
        <f>'Pay09_04-17-12'!A18</f>
        <v>0</v>
      </c>
      <c r="B18" s="157">
        <f>'Pay09_04-17-12'!B18</f>
        <v>0</v>
      </c>
      <c r="C18" s="10"/>
      <c r="D18" s="2"/>
      <c r="E18" s="1"/>
      <c r="F18" s="2"/>
      <c r="G18" s="1"/>
      <c r="H18" s="2"/>
      <c r="I18" s="1"/>
      <c r="J18" s="6"/>
      <c r="K18" s="1"/>
      <c r="L18" s="2"/>
      <c r="M18" s="1"/>
      <c r="N18" s="2"/>
      <c r="O18" s="1"/>
      <c r="P18" s="13"/>
      <c r="Q18" s="93">
        <f t="shared" si="7"/>
        <v>0</v>
      </c>
      <c r="R18" s="162">
        <f t="shared" si="8"/>
        <v>0</v>
      </c>
      <c r="S18" s="158"/>
      <c r="T18" s="124" t="s">
        <v>67</v>
      </c>
      <c r="U18" s="124"/>
      <c r="V18" s="125"/>
      <c r="X18" s="174">
        <f t="shared" si="2"/>
        <v>0</v>
      </c>
      <c r="Y18" s="37"/>
      <c r="Z18" s="63">
        <f t="shared" si="3"/>
        <v>0</v>
      </c>
      <c r="AA18" s="64">
        <f t="shared" si="4"/>
        <v>0</v>
      </c>
      <c r="AB18" s="65">
        <f t="shared" si="5"/>
        <v>0</v>
      </c>
      <c r="AC18" s="65">
        <f t="shared" si="6"/>
        <v>0</v>
      </c>
    </row>
    <row r="19" spans="1:29" ht="15.75" customHeight="1">
      <c r="A19" s="172">
        <f>'Pay09_04-17-12'!A19</f>
        <v>0</v>
      </c>
      <c r="B19" s="157">
        <f>'Pay09_04-17-12'!B19</f>
        <v>0</v>
      </c>
      <c r="C19" s="10"/>
      <c r="D19" s="2"/>
      <c r="E19" s="1"/>
      <c r="F19" s="2"/>
      <c r="G19" s="1"/>
      <c r="H19" s="2"/>
      <c r="I19" s="1"/>
      <c r="J19" s="6"/>
      <c r="K19" s="1"/>
      <c r="L19" s="2"/>
      <c r="M19" s="1"/>
      <c r="N19" s="2"/>
      <c r="O19" s="1"/>
      <c r="P19" s="13"/>
      <c r="Q19" s="93">
        <f t="shared" si="7"/>
        <v>0</v>
      </c>
      <c r="R19" s="162">
        <f t="shared" si="8"/>
        <v>0</v>
      </c>
      <c r="S19" s="158"/>
      <c r="T19" s="124" t="s">
        <v>73</v>
      </c>
      <c r="U19" s="124"/>
      <c r="V19" s="125"/>
      <c r="X19" s="174">
        <f t="shared" si="2"/>
        <v>0</v>
      </c>
      <c r="Y19" s="37"/>
      <c r="Z19" s="63">
        <f t="shared" si="3"/>
        <v>0</v>
      </c>
      <c r="AA19" s="64">
        <f t="shared" si="4"/>
        <v>0</v>
      </c>
      <c r="AB19" s="65">
        <f t="shared" si="5"/>
        <v>0</v>
      </c>
      <c r="AC19" s="65">
        <f t="shared" si="6"/>
        <v>0</v>
      </c>
    </row>
    <row r="20" spans="1:29" ht="15.75" customHeight="1" thickBot="1">
      <c r="A20" s="172">
        <f>'Pay09_04-17-12'!A20</f>
        <v>0</v>
      </c>
      <c r="B20" s="157">
        <f>'Pay09_04-17-12'!B20</f>
        <v>0</v>
      </c>
      <c r="C20" s="10"/>
      <c r="D20" s="2"/>
      <c r="E20" s="1"/>
      <c r="F20" s="159"/>
      <c r="G20" s="159"/>
      <c r="H20" s="159"/>
      <c r="I20" s="13"/>
      <c r="J20" s="10"/>
      <c r="K20" s="159"/>
      <c r="L20" s="159"/>
      <c r="M20" s="2"/>
      <c r="N20" s="2"/>
      <c r="O20" s="1"/>
      <c r="P20" s="13"/>
      <c r="Q20" s="93">
        <f t="shared" si="7"/>
        <v>0</v>
      </c>
      <c r="R20" s="162">
        <f t="shared" si="8"/>
        <v>0</v>
      </c>
      <c r="S20" s="160"/>
      <c r="T20" s="126"/>
      <c r="U20" s="143"/>
      <c r="V20" s="144"/>
      <c r="X20" s="174">
        <f t="shared" si="2"/>
        <v>0</v>
      </c>
      <c r="Y20" s="37"/>
      <c r="Z20" s="63">
        <f t="shared" si="3"/>
        <v>0</v>
      </c>
      <c r="AA20" s="64">
        <f t="shared" si="4"/>
        <v>0</v>
      </c>
      <c r="AB20" s="65">
        <f t="shared" si="5"/>
        <v>0</v>
      </c>
      <c r="AC20" s="65">
        <f t="shared" si="6"/>
        <v>0</v>
      </c>
    </row>
    <row r="21" spans="1:29" ht="15.75" customHeight="1">
      <c r="A21" s="172">
        <f>'Pay09_04-17-12'!A21</f>
        <v>0</v>
      </c>
      <c r="B21" s="157">
        <f>'Pay09_04-17-12'!B21</f>
        <v>0</v>
      </c>
      <c r="C21" s="10"/>
      <c r="D21" s="2"/>
      <c r="E21" s="1"/>
      <c r="F21" s="159"/>
      <c r="G21" s="159"/>
      <c r="H21" s="159"/>
      <c r="I21" s="13"/>
      <c r="J21" s="10"/>
      <c r="K21" s="159"/>
      <c r="L21" s="159"/>
      <c r="M21" s="2"/>
      <c r="N21" s="2"/>
      <c r="O21" s="1"/>
      <c r="P21" s="13"/>
      <c r="Q21" s="93">
        <f aca="true" t="shared" si="9" ref="Q21:Q28">SUM(C21:P21)</f>
        <v>0</v>
      </c>
      <c r="R21" s="162">
        <f aca="true" t="shared" si="10" ref="R21:R28">ROUND(IF(Q21&gt;0,Q21/$Q$32,B21),2)</f>
        <v>0</v>
      </c>
      <c r="S21" s="169"/>
      <c r="T21" s="33"/>
      <c r="U21" s="170"/>
      <c r="V21" s="171"/>
      <c r="X21" s="174">
        <f aca="true" t="shared" si="11" ref="X21:X29">A21</f>
        <v>0</v>
      </c>
      <c r="Y21" s="37"/>
      <c r="Z21" s="63">
        <f aca="true" t="shared" si="12" ref="Z21:Z29">(AA21+AB21)*Y21</f>
        <v>0</v>
      </c>
      <c r="AA21" s="64">
        <f aca="true" t="shared" si="13" ref="AA21:AA29">IF($B$32&gt;0,80*$Y$11*R21,($Y$11*Q21)+($Y$11*$Q$43*R21))</f>
        <v>0</v>
      </c>
      <c r="AB21" s="65">
        <f aca="true" t="shared" si="14" ref="AB21:AB29">AA21*$Y$12</f>
        <v>0</v>
      </c>
      <c r="AC21" s="65">
        <f aca="true" t="shared" si="15" ref="AC21:AC29">SUM(Z21:AB21)</f>
        <v>0</v>
      </c>
    </row>
    <row r="22" spans="1:29" ht="15.75" customHeight="1">
      <c r="A22" s="172">
        <f>'Pay09_04-17-12'!A22</f>
        <v>0</v>
      </c>
      <c r="B22" s="157">
        <f>'Pay09_04-17-12'!B22</f>
        <v>0</v>
      </c>
      <c r="C22" s="10"/>
      <c r="D22" s="2"/>
      <c r="E22" s="1"/>
      <c r="F22" s="159"/>
      <c r="G22" s="159"/>
      <c r="H22" s="159"/>
      <c r="I22" s="13"/>
      <c r="J22" s="10"/>
      <c r="K22" s="159"/>
      <c r="L22" s="159"/>
      <c r="M22" s="2"/>
      <c r="N22" s="2"/>
      <c r="O22" s="1"/>
      <c r="P22" s="13"/>
      <c r="Q22" s="93">
        <f t="shared" si="9"/>
        <v>0</v>
      </c>
      <c r="R22" s="162">
        <f t="shared" si="10"/>
        <v>0</v>
      </c>
      <c r="S22" s="169"/>
      <c r="T22" s="33"/>
      <c r="U22" s="170"/>
      <c r="V22" s="171"/>
      <c r="X22" s="174">
        <f t="shared" si="11"/>
        <v>0</v>
      </c>
      <c r="Y22" s="37"/>
      <c r="Z22" s="63">
        <f t="shared" si="12"/>
        <v>0</v>
      </c>
      <c r="AA22" s="64">
        <f t="shared" si="13"/>
        <v>0</v>
      </c>
      <c r="AB22" s="65">
        <f t="shared" si="14"/>
        <v>0</v>
      </c>
      <c r="AC22" s="65">
        <f t="shared" si="15"/>
        <v>0</v>
      </c>
    </row>
    <row r="23" spans="1:29" ht="15.75" customHeight="1">
      <c r="A23" s="172">
        <f>'Pay09_04-17-12'!A23</f>
        <v>0</v>
      </c>
      <c r="B23" s="157">
        <f>'Pay09_04-17-12'!B23</f>
        <v>0</v>
      </c>
      <c r="C23" s="10"/>
      <c r="D23" s="2"/>
      <c r="E23" s="1"/>
      <c r="F23" s="159"/>
      <c r="G23" s="159"/>
      <c r="H23" s="159"/>
      <c r="I23" s="13"/>
      <c r="J23" s="10"/>
      <c r="K23" s="159"/>
      <c r="L23" s="159"/>
      <c r="M23" s="2"/>
      <c r="N23" s="2"/>
      <c r="O23" s="1"/>
      <c r="P23" s="13"/>
      <c r="Q23" s="93">
        <f t="shared" si="9"/>
        <v>0</v>
      </c>
      <c r="R23" s="162">
        <f t="shared" si="10"/>
        <v>0</v>
      </c>
      <c r="S23" s="169"/>
      <c r="T23" s="33"/>
      <c r="U23" s="170"/>
      <c r="V23" s="171"/>
      <c r="X23" s="174">
        <f t="shared" si="11"/>
        <v>0</v>
      </c>
      <c r="Y23" s="37"/>
      <c r="Z23" s="63">
        <f t="shared" si="12"/>
        <v>0</v>
      </c>
      <c r="AA23" s="64">
        <f t="shared" si="13"/>
        <v>0</v>
      </c>
      <c r="AB23" s="65">
        <f t="shared" si="14"/>
        <v>0</v>
      </c>
      <c r="AC23" s="65">
        <f t="shared" si="15"/>
        <v>0</v>
      </c>
    </row>
    <row r="24" spans="1:29" ht="15.75" customHeight="1">
      <c r="A24" s="172">
        <f>'Pay09_04-17-12'!A24</f>
        <v>0</v>
      </c>
      <c r="B24" s="157">
        <f>'Pay09_04-17-12'!B24</f>
        <v>0</v>
      </c>
      <c r="C24" s="10"/>
      <c r="D24" s="2"/>
      <c r="E24" s="1"/>
      <c r="F24" s="159"/>
      <c r="G24" s="159"/>
      <c r="H24" s="159"/>
      <c r="I24" s="13"/>
      <c r="J24" s="10"/>
      <c r="K24" s="159"/>
      <c r="L24" s="159"/>
      <c r="M24" s="2"/>
      <c r="N24" s="2"/>
      <c r="O24" s="1"/>
      <c r="P24" s="13"/>
      <c r="Q24" s="93">
        <f t="shared" si="9"/>
        <v>0</v>
      </c>
      <c r="R24" s="162">
        <f t="shared" si="10"/>
        <v>0</v>
      </c>
      <c r="S24" s="169"/>
      <c r="T24" s="33"/>
      <c r="U24" s="170"/>
      <c r="V24" s="171"/>
      <c r="X24" s="174">
        <f t="shared" si="11"/>
        <v>0</v>
      </c>
      <c r="Y24" s="37"/>
      <c r="Z24" s="63">
        <f t="shared" si="12"/>
        <v>0</v>
      </c>
      <c r="AA24" s="64">
        <f t="shared" si="13"/>
        <v>0</v>
      </c>
      <c r="AB24" s="65">
        <f t="shared" si="14"/>
        <v>0</v>
      </c>
      <c r="AC24" s="65">
        <f t="shared" si="15"/>
        <v>0</v>
      </c>
    </row>
    <row r="25" spans="1:29" ht="15.75" customHeight="1">
      <c r="A25" s="172">
        <f>'Pay09_04-17-12'!A25</f>
        <v>0</v>
      </c>
      <c r="B25" s="157">
        <f>'Pay09_04-17-12'!B25</f>
        <v>0</v>
      </c>
      <c r="C25" s="10"/>
      <c r="D25" s="2"/>
      <c r="E25" s="1"/>
      <c r="F25" s="159"/>
      <c r="G25" s="159"/>
      <c r="H25" s="159"/>
      <c r="I25" s="13"/>
      <c r="J25" s="10"/>
      <c r="K25" s="159"/>
      <c r="L25" s="159"/>
      <c r="M25" s="2"/>
      <c r="N25" s="2"/>
      <c r="O25" s="1"/>
      <c r="P25" s="13"/>
      <c r="Q25" s="93">
        <f t="shared" si="9"/>
        <v>0</v>
      </c>
      <c r="R25" s="162">
        <f t="shared" si="10"/>
        <v>0</v>
      </c>
      <c r="S25" s="169"/>
      <c r="T25" s="33"/>
      <c r="U25" s="170"/>
      <c r="V25" s="171"/>
      <c r="X25" s="174">
        <f t="shared" si="11"/>
        <v>0</v>
      </c>
      <c r="Y25" s="37"/>
      <c r="Z25" s="63">
        <f t="shared" si="12"/>
        <v>0</v>
      </c>
      <c r="AA25" s="64">
        <f t="shared" si="13"/>
        <v>0</v>
      </c>
      <c r="AB25" s="65">
        <f t="shared" si="14"/>
        <v>0</v>
      </c>
      <c r="AC25" s="65">
        <f t="shared" si="15"/>
        <v>0</v>
      </c>
    </row>
    <row r="26" spans="1:29" ht="15.75" customHeight="1">
      <c r="A26" s="172">
        <f>'Pay09_04-17-12'!A26</f>
        <v>0</v>
      </c>
      <c r="B26" s="157">
        <f>'Pay09_04-17-12'!B26</f>
        <v>0</v>
      </c>
      <c r="C26" s="10"/>
      <c r="D26" s="2"/>
      <c r="E26" s="1"/>
      <c r="F26" s="159"/>
      <c r="G26" s="159"/>
      <c r="H26" s="159"/>
      <c r="I26" s="13"/>
      <c r="J26" s="10"/>
      <c r="K26" s="159"/>
      <c r="L26" s="159"/>
      <c r="M26" s="2"/>
      <c r="N26" s="2"/>
      <c r="O26" s="1"/>
      <c r="P26" s="13"/>
      <c r="Q26" s="93">
        <f t="shared" si="9"/>
        <v>0</v>
      </c>
      <c r="R26" s="162">
        <f t="shared" si="10"/>
        <v>0</v>
      </c>
      <c r="S26" s="169"/>
      <c r="T26" s="33"/>
      <c r="U26" s="170"/>
      <c r="V26" s="171"/>
      <c r="X26" s="174">
        <f t="shared" si="11"/>
        <v>0</v>
      </c>
      <c r="Y26" s="37"/>
      <c r="Z26" s="63">
        <f t="shared" si="12"/>
        <v>0</v>
      </c>
      <c r="AA26" s="64">
        <f t="shared" si="13"/>
        <v>0</v>
      </c>
      <c r="AB26" s="65">
        <f t="shared" si="14"/>
        <v>0</v>
      </c>
      <c r="AC26" s="65">
        <f t="shared" si="15"/>
        <v>0</v>
      </c>
    </row>
    <row r="27" spans="1:29" ht="15.75" customHeight="1">
      <c r="A27" s="172">
        <f>'Pay09_04-17-12'!A27</f>
        <v>0</v>
      </c>
      <c r="B27" s="157">
        <f>'Pay09_04-17-12'!B27</f>
        <v>0</v>
      </c>
      <c r="C27" s="10"/>
      <c r="D27" s="2"/>
      <c r="E27" s="1"/>
      <c r="F27" s="159"/>
      <c r="G27" s="159"/>
      <c r="H27" s="159"/>
      <c r="I27" s="13"/>
      <c r="J27" s="10"/>
      <c r="K27" s="159"/>
      <c r="L27" s="159"/>
      <c r="M27" s="2"/>
      <c r="N27" s="2"/>
      <c r="O27" s="1"/>
      <c r="P27" s="13"/>
      <c r="Q27" s="93">
        <f t="shared" si="9"/>
        <v>0</v>
      </c>
      <c r="R27" s="162">
        <f t="shared" si="10"/>
        <v>0</v>
      </c>
      <c r="S27" s="169"/>
      <c r="T27" s="33"/>
      <c r="U27" s="170"/>
      <c r="V27" s="171"/>
      <c r="X27" s="174">
        <f t="shared" si="11"/>
        <v>0</v>
      </c>
      <c r="Y27" s="37"/>
      <c r="Z27" s="63">
        <f t="shared" si="12"/>
        <v>0</v>
      </c>
      <c r="AA27" s="64">
        <f t="shared" si="13"/>
        <v>0</v>
      </c>
      <c r="AB27" s="65">
        <f t="shared" si="14"/>
        <v>0</v>
      </c>
      <c r="AC27" s="65">
        <f t="shared" si="15"/>
        <v>0</v>
      </c>
    </row>
    <row r="28" spans="1:29" ht="15.75" customHeight="1">
      <c r="A28" s="172">
        <f>'Pay09_04-17-12'!A28</f>
        <v>0</v>
      </c>
      <c r="B28" s="157">
        <f>'Pay09_04-17-12'!B28</f>
        <v>0</v>
      </c>
      <c r="C28" s="10"/>
      <c r="D28" s="2"/>
      <c r="E28" s="1"/>
      <c r="F28" s="159"/>
      <c r="G28" s="159"/>
      <c r="H28" s="159"/>
      <c r="I28" s="13"/>
      <c r="J28" s="10"/>
      <c r="K28" s="159"/>
      <c r="L28" s="159"/>
      <c r="M28" s="2"/>
      <c r="N28" s="2"/>
      <c r="O28" s="1"/>
      <c r="P28" s="13"/>
      <c r="Q28" s="93">
        <f t="shared" si="9"/>
        <v>0</v>
      </c>
      <c r="R28" s="162">
        <f t="shared" si="10"/>
        <v>0</v>
      </c>
      <c r="S28" s="169"/>
      <c r="T28" s="33"/>
      <c r="U28" s="170"/>
      <c r="V28" s="171"/>
      <c r="X28" s="174">
        <f t="shared" si="11"/>
        <v>0</v>
      </c>
      <c r="Y28" s="37"/>
      <c r="Z28" s="63">
        <f t="shared" si="12"/>
        <v>0</v>
      </c>
      <c r="AA28" s="64">
        <f t="shared" si="13"/>
        <v>0</v>
      </c>
      <c r="AB28" s="65">
        <f t="shared" si="14"/>
        <v>0</v>
      </c>
      <c r="AC28" s="65">
        <f t="shared" si="15"/>
        <v>0</v>
      </c>
    </row>
    <row r="29" spans="1:29" ht="15.75" customHeight="1">
      <c r="A29" s="172">
        <f>'Pay09_04-17-12'!A29</f>
        <v>0</v>
      </c>
      <c r="B29" s="157">
        <f>'Pay09_04-17-12'!B29</f>
        <v>0</v>
      </c>
      <c r="C29" s="19"/>
      <c r="D29" s="16"/>
      <c r="E29" s="15"/>
      <c r="F29" s="21"/>
      <c r="G29" s="21"/>
      <c r="H29" s="21"/>
      <c r="I29" s="17"/>
      <c r="J29" s="19"/>
      <c r="K29" s="21"/>
      <c r="L29" s="21"/>
      <c r="M29" s="16"/>
      <c r="N29" s="16"/>
      <c r="O29" s="15"/>
      <c r="P29" s="17"/>
      <c r="Q29" s="93">
        <f t="shared" si="7"/>
        <v>0</v>
      </c>
      <c r="R29" s="162">
        <f t="shared" si="8"/>
        <v>0</v>
      </c>
      <c r="S29" s="169"/>
      <c r="T29" s="33"/>
      <c r="U29" s="170"/>
      <c r="V29" s="171"/>
      <c r="X29" s="174">
        <f t="shared" si="11"/>
        <v>0</v>
      </c>
      <c r="Y29" s="37"/>
      <c r="Z29" s="63">
        <f t="shared" si="12"/>
        <v>0</v>
      </c>
      <c r="AA29" s="64">
        <f t="shared" si="13"/>
        <v>0</v>
      </c>
      <c r="AB29" s="65">
        <f t="shared" si="14"/>
        <v>0</v>
      </c>
      <c r="AC29" s="65">
        <f t="shared" si="15"/>
        <v>0</v>
      </c>
    </row>
    <row r="30" spans="1:29" ht="15.75" customHeight="1" thickBot="1">
      <c r="A30" s="172">
        <f>'Pay09_04-17-12'!A30</f>
        <v>0</v>
      </c>
      <c r="B30" s="157">
        <f>'Pay09_04-17-12'!B30</f>
        <v>0</v>
      </c>
      <c r="C30" s="19"/>
      <c r="D30" s="16"/>
      <c r="E30" s="15"/>
      <c r="F30" s="21"/>
      <c r="G30" s="16"/>
      <c r="H30" s="15"/>
      <c r="I30" s="21"/>
      <c r="J30" s="19"/>
      <c r="K30" s="16"/>
      <c r="L30" s="15"/>
      <c r="M30" s="21"/>
      <c r="N30" s="16"/>
      <c r="O30" s="15"/>
      <c r="P30" s="17"/>
      <c r="Q30" s="93">
        <f t="shared" si="7"/>
        <v>0</v>
      </c>
      <c r="R30" s="162">
        <f t="shared" si="8"/>
        <v>0</v>
      </c>
      <c r="S30" s="3"/>
      <c r="T30" s="3"/>
      <c r="U30" s="3"/>
      <c r="V30" s="153"/>
      <c r="X30" s="174">
        <f t="shared" si="2"/>
        <v>0</v>
      </c>
      <c r="Y30" s="37"/>
      <c r="Z30" s="63">
        <f t="shared" si="3"/>
        <v>0</v>
      </c>
      <c r="AA30" s="64">
        <f t="shared" si="4"/>
        <v>0</v>
      </c>
      <c r="AB30" s="65">
        <f t="shared" si="5"/>
        <v>0</v>
      </c>
      <c r="AC30" s="65">
        <f t="shared" si="6"/>
        <v>0</v>
      </c>
    </row>
    <row r="31" spans="1:29" ht="15.75" customHeight="1" thickBot="1">
      <c r="A31" s="172">
        <f>'Pay09_04-17-12'!A31</f>
        <v>0</v>
      </c>
      <c r="B31" s="157">
        <f>'Pay09_04-17-12'!B31</f>
        <v>0</v>
      </c>
      <c r="C31" s="20"/>
      <c r="D31" s="4"/>
      <c r="E31" s="23"/>
      <c r="F31" s="5"/>
      <c r="G31" s="4"/>
      <c r="H31" s="5"/>
      <c r="I31" s="12"/>
      <c r="J31" s="11"/>
      <c r="K31" s="4"/>
      <c r="L31" s="5"/>
      <c r="M31" s="4"/>
      <c r="N31" s="5"/>
      <c r="O31" s="4"/>
      <c r="P31" s="18"/>
      <c r="Q31" s="93">
        <f t="shared" si="7"/>
        <v>0</v>
      </c>
      <c r="R31" s="163">
        <f t="shared" si="8"/>
        <v>0</v>
      </c>
      <c r="S31" s="205" t="s">
        <v>70</v>
      </c>
      <c r="T31" s="205"/>
      <c r="U31" s="205"/>
      <c r="V31" s="206"/>
      <c r="X31" s="175">
        <f t="shared" si="2"/>
        <v>0</v>
      </c>
      <c r="Y31" s="38"/>
      <c r="Z31" s="66">
        <f t="shared" si="3"/>
        <v>0</v>
      </c>
      <c r="AA31" s="67">
        <f t="shared" si="4"/>
        <v>0</v>
      </c>
      <c r="AB31" s="68">
        <f t="shared" si="5"/>
        <v>0</v>
      </c>
      <c r="AC31" s="68">
        <f t="shared" si="6"/>
        <v>0</v>
      </c>
    </row>
    <row r="32" spans="1:29" ht="15.75" customHeight="1" thickBot="1">
      <c r="A32" s="95" t="s">
        <v>33</v>
      </c>
      <c r="B32" s="96">
        <f aca="true" t="shared" si="16" ref="B32:R32">SUM(B15:B31)</f>
        <v>1</v>
      </c>
      <c r="C32" s="97">
        <f t="shared" si="16"/>
        <v>0</v>
      </c>
      <c r="D32" s="98">
        <f t="shared" si="16"/>
        <v>0</v>
      </c>
      <c r="E32" s="98">
        <f t="shared" si="16"/>
        <v>0</v>
      </c>
      <c r="F32" s="98">
        <f t="shared" si="16"/>
        <v>0</v>
      </c>
      <c r="G32" s="98">
        <f t="shared" si="16"/>
        <v>0</v>
      </c>
      <c r="H32" s="98">
        <f t="shared" si="16"/>
        <v>0</v>
      </c>
      <c r="I32" s="98">
        <f t="shared" si="16"/>
        <v>0</v>
      </c>
      <c r="J32" s="97">
        <f t="shared" si="16"/>
        <v>0</v>
      </c>
      <c r="K32" s="98">
        <f t="shared" si="16"/>
        <v>0</v>
      </c>
      <c r="L32" s="98">
        <f t="shared" si="16"/>
        <v>0</v>
      </c>
      <c r="M32" s="98">
        <f t="shared" si="16"/>
        <v>0</v>
      </c>
      <c r="N32" s="98">
        <f t="shared" si="16"/>
        <v>0</v>
      </c>
      <c r="O32" s="98">
        <f t="shared" si="16"/>
        <v>0</v>
      </c>
      <c r="P32" s="99">
        <f t="shared" si="16"/>
        <v>0</v>
      </c>
      <c r="Q32" s="94">
        <f t="shared" si="16"/>
        <v>0</v>
      </c>
      <c r="R32" s="145">
        <f t="shared" si="16"/>
        <v>1</v>
      </c>
      <c r="S32" s="135" t="s">
        <v>56</v>
      </c>
      <c r="T32" s="136" t="s">
        <v>55</v>
      </c>
      <c r="U32" s="136" t="s">
        <v>68</v>
      </c>
      <c r="V32" s="136" t="s">
        <v>69</v>
      </c>
      <c r="X32" s="69" t="s">
        <v>2</v>
      </c>
      <c r="Y32" s="70"/>
      <c r="Z32" s="71">
        <f>SUM(Z15:Z31)</f>
        <v>0</v>
      </c>
      <c r="AA32" s="72">
        <f>SUM(AA15:AA31)</f>
        <v>0</v>
      </c>
      <c r="AB32" s="71">
        <f>SUM(AB15:AB31)</f>
        <v>0</v>
      </c>
      <c r="AC32" s="71">
        <f>SUM(AC15:AC31)</f>
        <v>0</v>
      </c>
    </row>
    <row r="33" spans="1:22" ht="15.75" customHeight="1" thickBot="1">
      <c r="A33" s="100" t="s">
        <v>3</v>
      </c>
      <c r="B33" s="101"/>
      <c r="C33" s="102">
        <f aca="true" t="shared" si="17" ref="C33:P33">C14</f>
        <v>4</v>
      </c>
      <c r="D33" s="103">
        <f t="shared" si="17"/>
        <v>5</v>
      </c>
      <c r="E33" s="103">
        <f t="shared" si="17"/>
        <v>6</v>
      </c>
      <c r="F33" s="104">
        <f t="shared" si="17"/>
        <v>7</v>
      </c>
      <c r="G33" s="103">
        <f t="shared" si="17"/>
        <v>1</v>
      </c>
      <c r="H33" s="104">
        <f t="shared" si="17"/>
        <v>2</v>
      </c>
      <c r="I33" s="105">
        <f t="shared" si="17"/>
        <v>3</v>
      </c>
      <c r="J33" s="102">
        <f t="shared" si="17"/>
        <v>4</v>
      </c>
      <c r="K33" s="103">
        <f t="shared" si="17"/>
        <v>5</v>
      </c>
      <c r="L33" s="104">
        <f t="shared" si="17"/>
        <v>6</v>
      </c>
      <c r="M33" s="103">
        <f t="shared" si="17"/>
        <v>7</v>
      </c>
      <c r="N33" s="103">
        <f t="shared" si="17"/>
        <v>1</v>
      </c>
      <c r="O33" s="104">
        <f t="shared" si="17"/>
        <v>2</v>
      </c>
      <c r="P33" s="105">
        <f t="shared" si="17"/>
        <v>3</v>
      </c>
      <c r="Q33" s="92" t="s">
        <v>2</v>
      </c>
      <c r="R33" s="227"/>
      <c r="S33" s="137" t="s">
        <v>57</v>
      </c>
      <c r="T33" s="137" t="s">
        <v>50</v>
      </c>
      <c r="U33" s="137" t="s">
        <v>11</v>
      </c>
      <c r="V33" s="137" t="s">
        <v>11</v>
      </c>
    </row>
    <row r="34" spans="1:22" ht="13.5" customHeight="1">
      <c r="A34" s="106" t="s">
        <v>4</v>
      </c>
      <c r="B34" s="107"/>
      <c r="C34" s="9"/>
      <c r="D34" s="7"/>
      <c r="E34" s="8"/>
      <c r="F34" s="7"/>
      <c r="G34" s="8"/>
      <c r="H34" s="7"/>
      <c r="I34" s="8"/>
      <c r="J34" s="24"/>
      <c r="K34" s="8"/>
      <c r="L34" s="7"/>
      <c r="M34" s="8"/>
      <c r="N34" s="7"/>
      <c r="O34" s="8"/>
      <c r="P34" s="25"/>
      <c r="Q34" s="74">
        <f aca="true" t="shared" si="18" ref="Q34:Q42">SUM(C34:P34)</f>
        <v>0</v>
      </c>
      <c r="R34" s="187"/>
      <c r="S34" s="146"/>
      <c r="T34" s="154"/>
      <c r="U34" s="134"/>
      <c r="V34" s="140"/>
    </row>
    <row r="35" spans="1:22" ht="13.5" customHeight="1">
      <c r="A35" s="106" t="s">
        <v>0</v>
      </c>
      <c r="B35" s="107"/>
      <c r="C35" s="10"/>
      <c r="D35" s="2"/>
      <c r="E35" s="1"/>
      <c r="F35" s="2"/>
      <c r="G35" s="1"/>
      <c r="H35" s="2"/>
      <c r="I35" s="1"/>
      <c r="J35" s="6"/>
      <c r="K35" s="1"/>
      <c r="L35" s="2"/>
      <c r="M35" s="1"/>
      <c r="N35" s="2"/>
      <c r="O35" s="1"/>
      <c r="P35" s="13"/>
      <c r="Q35" s="75">
        <f t="shared" si="18"/>
        <v>0</v>
      </c>
      <c r="R35" s="187"/>
      <c r="S35" s="147"/>
      <c r="T35" s="155"/>
      <c r="U35" s="133"/>
      <c r="V35" s="141"/>
    </row>
    <row r="36" spans="1:22" ht="13.5" customHeight="1">
      <c r="A36" s="106" t="s">
        <v>5</v>
      </c>
      <c r="B36" s="107"/>
      <c r="C36" s="10"/>
      <c r="D36" s="2"/>
      <c r="E36" s="1"/>
      <c r="F36" s="2"/>
      <c r="G36" s="1"/>
      <c r="H36" s="2"/>
      <c r="I36" s="1"/>
      <c r="J36" s="6"/>
      <c r="K36" s="1"/>
      <c r="L36" s="2"/>
      <c r="M36" s="1"/>
      <c r="N36" s="2"/>
      <c r="O36" s="1"/>
      <c r="P36" s="13"/>
      <c r="Q36" s="75">
        <f t="shared" si="18"/>
        <v>0</v>
      </c>
      <c r="R36" s="187"/>
      <c r="S36" s="147"/>
      <c r="T36" s="155"/>
      <c r="U36" s="133"/>
      <c r="V36" s="141"/>
    </row>
    <row r="37" spans="1:22" ht="13.5" customHeight="1">
      <c r="A37" s="106" t="s">
        <v>6</v>
      </c>
      <c r="B37" s="107"/>
      <c r="C37" s="10"/>
      <c r="D37" s="2"/>
      <c r="E37" s="1"/>
      <c r="F37" s="2"/>
      <c r="G37" s="1"/>
      <c r="H37" s="2"/>
      <c r="I37" s="1"/>
      <c r="J37" s="6"/>
      <c r="K37" s="1"/>
      <c r="L37" s="2"/>
      <c r="M37" s="1"/>
      <c r="N37" s="2"/>
      <c r="O37" s="1"/>
      <c r="P37" s="13"/>
      <c r="Q37" s="75">
        <f t="shared" si="18"/>
        <v>0</v>
      </c>
      <c r="R37" s="187"/>
      <c r="S37" s="147"/>
      <c r="T37" s="155"/>
      <c r="U37" s="133"/>
      <c r="V37" s="141"/>
    </row>
    <row r="38" spans="1:22" ht="13.5" customHeight="1">
      <c r="A38" s="106" t="s">
        <v>7</v>
      </c>
      <c r="B38" s="107"/>
      <c r="C38" s="10"/>
      <c r="D38" s="2"/>
      <c r="E38" s="1"/>
      <c r="F38" s="2"/>
      <c r="G38" s="1"/>
      <c r="H38" s="2"/>
      <c r="I38" s="1"/>
      <c r="J38" s="6"/>
      <c r="K38" s="1"/>
      <c r="L38" s="2"/>
      <c r="M38" s="1"/>
      <c r="N38" s="2"/>
      <c r="O38" s="1"/>
      <c r="P38" s="13"/>
      <c r="Q38" s="75">
        <f t="shared" si="18"/>
        <v>0</v>
      </c>
      <c r="R38" s="187"/>
      <c r="S38" s="147"/>
      <c r="T38" s="155"/>
      <c r="U38" s="133"/>
      <c r="V38" s="141"/>
    </row>
    <row r="39" spans="1:22" ht="13.5" customHeight="1">
      <c r="A39" s="106" t="s">
        <v>8</v>
      </c>
      <c r="B39" s="107"/>
      <c r="C39" s="10"/>
      <c r="D39" s="2"/>
      <c r="E39" s="1"/>
      <c r="F39" s="2"/>
      <c r="G39" s="1"/>
      <c r="H39" s="2"/>
      <c r="I39" s="1"/>
      <c r="J39" s="6"/>
      <c r="K39" s="1"/>
      <c r="L39" s="2"/>
      <c r="M39" s="1"/>
      <c r="N39" s="2"/>
      <c r="O39" s="1"/>
      <c r="P39" s="13"/>
      <c r="Q39" s="75">
        <f t="shared" si="18"/>
        <v>0</v>
      </c>
      <c r="R39" s="187"/>
      <c r="S39" s="147"/>
      <c r="T39" s="155"/>
      <c r="U39" s="133"/>
      <c r="V39" s="141"/>
    </row>
    <row r="40" spans="1:22" ht="13.5" customHeight="1">
      <c r="A40" s="106" t="s">
        <v>30</v>
      </c>
      <c r="B40" s="107"/>
      <c r="C40" s="10"/>
      <c r="D40" s="2"/>
      <c r="E40" s="1"/>
      <c r="F40" s="2"/>
      <c r="G40" s="1"/>
      <c r="H40" s="2"/>
      <c r="I40" s="1"/>
      <c r="J40" s="6"/>
      <c r="K40" s="1"/>
      <c r="L40" s="2"/>
      <c r="M40" s="1"/>
      <c r="N40" s="2"/>
      <c r="O40" s="1"/>
      <c r="P40" s="13"/>
      <c r="Q40" s="75">
        <f t="shared" si="18"/>
        <v>0</v>
      </c>
      <c r="R40" s="187"/>
      <c r="S40" s="147"/>
      <c r="T40" s="155"/>
      <c r="U40" s="133"/>
      <c r="V40" s="141"/>
    </row>
    <row r="41" spans="1:22" ht="13.5" customHeight="1">
      <c r="A41" s="106" t="s">
        <v>1</v>
      </c>
      <c r="B41" s="107"/>
      <c r="C41" s="10"/>
      <c r="D41" s="2"/>
      <c r="E41" s="1"/>
      <c r="F41" s="2"/>
      <c r="G41" s="1"/>
      <c r="H41" s="2"/>
      <c r="I41" s="1"/>
      <c r="J41" s="6"/>
      <c r="K41" s="1"/>
      <c r="L41" s="2"/>
      <c r="M41" s="1"/>
      <c r="N41" s="2"/>
      <c r="O41" s="1"/>
      <c r="P41" s="13"/>
      <c r="Q41" s="75">
        <f t="shared" si="18"/>
        <v>0</v>
      </c>
      <c r="R41" s="187"/>
      <c r="S41" s="147"/>
      <c r="T41" s="155"/>
      <c r="U41" s="133"/>
      <c r="V41" s="141"/>
    </row>
    <row r="42" spans="1:22" ht="13.5" customHeight="1" thickBot="1">
      <c r="A42" s="106" t="s">
        <v>9</v>
      </c>
      <c r="B42" s="107"/>
      <c r="C42" s="11"/>
      <c r="D42" s="4"/>
      <c r="E42" s="5"/>
      <c r="F42" s="4"/>
      <c r="G42" s="5"/>
      <c r="H42" s="4"/>
      <c r="I42" s="5"/>
      <c r="J42" s="26"/>
      <c r="K42" s="5"/>
      <c r="L42" s="4"/>
      <c r="M42" s="5"/>
      <c r="N42" s="4"/>
      <c r="O42" s="5"/>
      <c r="P42" s="14"/>
      <c r="Q42" s="76">
        <f t="shared" si="18"/>
        <v>0</v>
      </c>
      <c r="R42" s="187"/>
      <c r="S42" s="147"/>
      <c r="T42" s="155"/>
      <c r="U42" s="133"/>
      <c r="V42" s="141"/>
    </row>
    <row r="43" spans="1:22" ht="13.5" customHeight="1" thickBot="1">
      <c r="A43" s="106" t="s">
        <v>32</v>
      </c>
      <c r="B43" s="107"/>
      <c r="C43" s="111">
        <f aca="true" t="shared" si="19" ref="C43:Q43">SUM(C34:C42)</f>
        <v>0</v>
      </c>
      <c r="D43" s="111">
        <f t="shared" si="19"/>
        <v>0</v>
      </c>
      <c r="E43" s="111">
        <f t="shared" si="19"/>
        <v>0</v>
      </c>
      <c r="F43" s="111">
        <f t="shared" si="19"/>
        <v>0</v>
      </c>
      <c r="G43" s="111">
        <f t="shared" si="19"/>
        <v>0</v>
      </c>
      <c r="H43" s="111">
        <f t="shared" si="19"/>
        <v>0</v>
      </c>
      <c r="I43" s="111">
        <f t="shared" si="19"/>
        <v>0</v>
      </c>
      <c r="J43" s="111">
        <f t="shared" si="19"/>
        <v>0</v>
      </c>
      <c r="K43" s="111">
        <f t="shared" si="19"/>
        <v>0</v>
      </c>
      <c r="L43" s="111">
        <f t="shared" si="19"/>
        <v>0</v>
      </c>
      <c r="M43" s="111">
        <f t="shared" si="19"/>
        <v>0</v>
      </c>
      <c r="N43" s="111">
        <f t="shared" si="19"/>
        <v>0</v>
      </c>
      <c r="O43" s="111">
        <f t="shared" si="19"/>
        <v>0</v>
      </c>
      <c r="P43" s="112">
        <f t="shared" si="19"/>
        <v>0</v>
      </c>
      <c r="Q43" s="113">
        <f t="shared" si="19"/>
        <v>0</v>
      </c>
      <c r="R43" s="187"/>
      <c r="S43" s="147"/>
      <c r="T43" s="155"/>
      <c r="U43" s="133"/>
      <c r="V43" s="141"/>
    </row>
    <row r="44" spans="1:22" ht="16.5" customHeight="1" thickBot="1">
      <c r="A44" s="108" t="s">
        <v>34</v>
      </c>
      <c r="B44" s="107"/>
      <c r="C44" s="114">
        <f aca="true" t="shared" si="20" ref="C44:Q44">C43+C32</f>
        <v>0</v>
      </c>
      <c r="D44" s="114">
        <f t="shared" si="20"/>
        <v>0</v>
      </c>
      <c r="E44" s="114">
        <f t="shared" si="20"/>
        <v>0</v>
      </c>
      <c r="F44" s="114">
        <f t="shared" si="20"/>
        <v>0</v>
      </c>
      <c r="G44" s="114">
        <f t="shared" si="20"/>
        <v>0</v>
      </c>
      <c r="H44" s="114">
        <f t="shared" si="20"/>
        <v>0</v>
      </c>
      <c r="I44" s="114">
        <f t="shared" si="20"/>
        <v>0</v>
      </c>
      <c r="J44" s="114">
        <f t="shared" si="20"/>
        <v>0</v>
      </c>
      <c r="K44" s="114">
        <f t="shared" si="20"/>
        <v>0</v>
      </c>
      <c r="L44" s="114">
        <f t="shared" si="20"/>
        <v>0</v>
      </c>
      <c r="M44" s="114">
        <f t="shared" si="20"/>
        <v>0</v>
      </c>
      <c r="N44" s="114">
        <f t="shared" si="20"/>
        <v>0</v>
      </c>
      <c r="O44" s="114">
        <f t="shared" si="20"/>
        <v>0</v>
      </c>
      <c r="P44" s="114">
        <f t="shared" si="20"/>
        <v>0</v>
      </c>
      <c r="Q44" s="114">
        <f t="shared" si="20"/>
        <v>0</v>
      </c>
      <c r="R44" s="187"/>
      <c r="S44" s="148" t="s">
        <v>2</v>
      </c>
      <c r="T44" s="156">
        <f>SUM(T34:T43)</f>
        <v>0</v>
      </c>
      <c r="U44" s="150"/>
      <c r="V44" s="151"/>
    </row>
    <row r="45" spans="1:22" ht="16.5" customHeight="1" thickBot="1">
      <c r="A45" s="285"/>
      <c r="B45" s="286"/>
      <c r="C45" s="283" t="s">
        <v>44</v>
      </c>
      <c r="D45" s="284"/>
      <c r="E45" s="284"/>
      <c r="F45" s="284"/>
      <c r="G45" s="239"/>
      <c r="H45" s="238">
        <f>SUM(C44:I44)</f>
        <v>0</v>
      </c>
      <c r="I45" s="239"/>
      <c r="J45" s="283" t="s">
        <v>45</v>
      </c>
      <c r="K45" s="284"/>
      <c r="L45" s="284"/>
      <c r="M45" s="284"/>
      <c r="N45" s="239"/>
      <c r="O45" s="238">
        <f>SUM(J44:P44)</f>
        <v>0</v>
      </c>
      <c r="P45" s="239"/>
      <c r="Q45" s="281"/>
      <c r="R45" s="189"/>
      <c r="S45" s="275" t="s">
        <v>74</v>
      </c>
      <c r="T45" s="276"/>
      <c r="U45" s="276"/>
      <c r="V45" s="277"/>
    </row>
    <row r="46" spans="1:22" ht="16.5" customHeight="1" thickBot="1">
      <c r="A46" s="109"/>
      <c r="B46" s="110"/>
      <c r="C46" s="182" t="s">
        <v>13</v>
      </c>
      <c r="D46" s="184"/>
      <c r="E46" s="180"/>
      <c r="F46" s="181"/>
      <c r="G46" s="182" t="s">
        <v>22</v>
      </c>
      <c r="H46" s="183"/>
      <c r="I46" s="184"/>
      <c r="J46" s="180"/>
      <c r="K46" s="181"/>
      <c r="L46" s="182" t="s">
        <v>23</v>
      </c>
      <c r="M46" s="183"/>
      <c r="N46" s="184"/>
      <c r="O46" s="180"/>
      <c r="P46" s="181"/>
      <c r="Q46" s="282"/>
      <c r="R46" s="48"/>
      <c r="S46" s="278" t="s">
        <v>104</v>
      </c>
      <c r="T46" s="279"/>
      <c r="U46" s="279"/>
      <c r="V46" s="280"/>
    </row>
    <row r="47" spans="1:22" ht="12" customHeight="1">
      <c r="A47" s="187"/>
      <c r="B47" s="188"/>
      <c r="C47" s="188"/>
      <c r="D47" s="188"/>
      <c r="E47" s="188"/>
      <c r="F47" s="188"/>
      <c r="G47" s="188"/>
      <c r="H47" s="188"/>
      <c r="I47" s="188"/>
      <c r="J47" s="188"/>
      <c r="K47" s="188"/>
      <c r="L47" s="188"/>
      <c r="M47" s="188"/>
      <c r="N47" s="188"/>
      <c r="O47" s="188"/>
      <c r="P47" s="188"/>
      <c r="Q47" s="188"/>
      <c r="R47" s="189"/>
      <c r="S47" s="278" t="s">
        <v>105</v>
      </c>
      <c r="T47" s="279"/>
      <c r="U47" s="279"/>
      <c r="V47" s="280"/>
    </row>
    <row r="48" spans="1:22" ht="16.5" customHeight="1" thickBot="1">
      <c r="A48" s="41" t="s">
        <v>51</v>
      </c>
      <c r="B48" s="185"/>
      <c r="C48" s="185"/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5"/>
      <c r="R48" s="186"/>
      <c r="S48" s="272"/>
      <c r="T48" s="273"/>
      <c r="U48" s="273"/>
      <c r="V48" s="274"/>
    </row>
    <row r="49" spans="1:22" ht="16.5" customHeight="1">
      <c r="A49" s="187"/>
      <c r="B49" s="199"/>
      <c r="C49" s="199"/>
      <c r="D49" s="199"/>
      <c r="E49" s="199"/>
      <c r="F49" s="199"/>
      <c r="G49" s="199"/>
      <c r="H49" s="199"/>
      <c r="I49" s="199"/>
      <c r="J49" s="199"/>
      <c r="K49" s="199"/>
      <c r="L49" s="199"/>
      <c r="M49" s="199"/>
      <c r="N49" s="199"/>
      <c r="O49" s="199"/>
      <c r="P49" s="199"/>
      <c r="Q49" s="199"/>
      <c r="R49" s="200"/>
      <c r="S49" s="190"/>
      <c r="T49" s="191"/>
      <c r="U49" s="191"/>
      <c r="V49" s="192"/>
    </row>
    <row r="50" spans="1:22" ht="16.5" customHeight="1">
      <c r="A50" s="187"/>
      <c r="B50" s="199"/>
      <c r="C50" s="199"/>
      <c r="D50" s="199"/>
      <c r="E50" s="199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200"/>
      <c r="S50" s="193"/>
      <c r="T50" s="194"/>
      <c r="U50" s="194"/>
      <c r="V50" s="195"/>
    </row>
    <row r="51" spans="1:22" ht="16.5" customHeight="1">
      <c r="A51" s="187"/>
      <c r="B51" s="199"/>
      <c r="C51" s="199"/>
      <c r="D51" s="199"/>
      <c r="E51" s="199"/>
      <c r="F51" s="199"/>
      <c r="G51" s="199"/>
      <c r="H51" s="199"/>
      <c r="I51" s="199"/>
      <c r="J51" s="199"/>
      <c r="K51" s="199"/>
      <c r="L51" s="199"/>
      <c r="M51" s="199"/>
      <c r="N51" s="199"/>
      <c r="O51" s="199"/>
      <c r="P51" s="199"/>
      <c r="Q51" s="199"/>
      <c r="R51" s="200"/>
      <c r="S51" s="193"/>
      <c r="T51" s="194"/>
      <c r="U51" s="194"/>
      <c r="V51" s="195"/>
    </row>
    <row r="52" spans="1:22" ht="9" customHeight="1">
      <c r="A52" s="187"/>
      <c r="B52" s="188"/>
      <c r="C52" s="188"/>
      <c r="D52" s="188"/>
      <c r="E52" s="188"/>
      <c r="F52" s="188"/>
      <c r="G52" s="188"/>
      <c r="H52" s="188"/>
      <c r="I52" s="188"/>
      <c r="J52" s="188"/>
      <c r="K52" s="188"/>
      <c r="L52" s="188"/>
      <c r="M52" s="188"/>
      <c r="N52" s="188"/>
      <c r="O52" s="188"/>
      <c r="P52" s="188"/>
      <c r="Q52" s="188"/>
      <c r="R52" s="189"/>
      <c r="S52" s="193"/>
      <c r="T52" s="194"/>
      <c r="U52" s="194"/>
      <c r="V52" s="195"/>
    </row>
    <row r="53" spans="1:22" ht="15.75" customHeight="1">
      <c r="A53" s="243" t="s">
        <v>21</v>
      </c>
      <c r="B53" s="244"/>
      <c r="C53" s="244"/>
      <c r="D53" s="244"/>
      <c r="E53" s="244"/>
      <c r="F53" s="244"/>
      <c r="G53" s="244"/>
      <c r="H53" s="244"/>
      <c r="I53" s="188"/>
      <c r="J53" s="188"/>
      <c r="K53" s="188"/>
      <c r="L53" s="188"/>
      <c r="M53" s="188"/>
      <c r="N53" s="188"/>
      <c r="O53" s="188"/>
      <c r="P53" s="188"/>
      <c r="Q53" s="188"/>
      <c r="R53" s="189"/>
      <c r="S53" s="193"/>
      <c r="T53" s="194"/>
      <c r="U53" s="194"/>
      <c r="V53" s="195"/>
    </row>
    <row r="54" spans="1:22" ht="15.75" customHeight="1">
      <c r="A54" s="243" t="s">
        <v>20</v>
      </c>
      <c r="B54" s="244"/>
      <c r="C54" s="244"/>
      <c r="D54" s="244"/>
      <c r="E54" s="244"/>
      <c r="F54" s="244"/>
      <c r="G54" s="244"/>
      <c r="H54" s="244"/>
      <c r="I54" s="188"/>
      <c r="J54" s="188"/>
      <c r="K54" s="188"/>
      <c r="L54" s="188"/>
      <c r="M54" s="188"/>
      <c r="N54" s="188"/>
      <c r="O54" s="188"/>
      <c r="P54" s="188"/>
      <c r="Q54" s="188"/>
      <c r="R54" s="189"/>
      <c r="S54" s="193"/>
      <c r="T54" s="194"/>
      <c r="U54" s="194"/>
      <c r="V54" s="195"/>
    </row>
    <row r="55" spans="1:22" ht="12.75">
      <c r="A55" s="46"/>
      <c r="B55" s="228"/>
      <c r="C55" s="228"/>
      <c r="D55" s="228"/>
      <c r="E55" s="228"/>
      <c r="F55" s="178"/>
      <c r="G55" s="178"/>
      <c r="H55" s="178"/>
      <c r="I55" s="176"/>
      <c r="J55" s="176"/>
      <c r="K55" s="176"/>
      <c r="L55" s="176"/>
      <c r="M55" s="202"/>
      <c r="N55" s="202"/>
      <c r="O55" s="202"/>
      <c r="P55" s="202"/>
      <c r="Q55" s="202"/>
      <c r="R55" s="258"/>
      <c r="S55" s="193"/>
      <c r="T55" s="194"/>
      <c r="U55" s="194"/>
      <c r="V55" s="195"/>
    </row>
    <row r="56" spans="1:22" ht="12.75">
      <c r="A56" s="40" t="s">
        <v>46</v>
      </c>
      <c r="B56" s="229"/>
      <c r="C56" s="229"/>
      <c r="D56" s="229"/>
      <c r="E56" s="229"/>
      <c r="F56" s="179"/>
      <c r="G56" s="179"/>
      <c r="H56" s="179"/>
      <c r="I56" s="45"/>
      <c r="J56" s="232" t="s">
        <v>29</v>
      </c>
      <c r="K56" s="232"/>
      <c r="L56" s="232"/>
      <c r="M56" s="203"/>
      <c r="N56" s="203"/>
      <c r="O56" s="203"/>
      <c r="P56" s="203"/>
      <c r="Q56" s="259"/>
      <c r="R56" s="260"/>
      <c r="S56" s="193"/>
      <c r="T56" s="194"/>
      <c r="U56" s="194"/>
      <c r="V56" s="195"/>
    </row>
    <row r="57" spans="1:22" ht="16.5" customHeight="1" thickBot="1">
      <c r="A57" s="46"/>
      <c r="B57" s="201" t="s">
        <v>10</v>
      </c>
      <c r="C57" s="201"/>
      <c r="D57" s="201"/>
      <c r="E57" s="201"/>
      <c r="F57" s="201" t="s">
        <v>11</v>
      </c>
      <c r="G57" s="201"/>
      <c r="H57" s="201"/>
      <c r="I57" s="176"/>
      <c r="J57" s="176"/>
      <c r="K57" s="176"/>
      <c r="L57" s="176"/>
      <c r="M57" s="231" t="s">
        <v>10</v>
      </c>
      <c r="N57" s="231"/>
      <c r="O57" s="231"/>
      <c r="P57" s="231"/>
      <c r="Q57" s="176" t="s">
        <v>11</v>
      </c>
      <c r="R57" s="177"/>
      <c r="S57" s="193"/>
      <c r="T57" s="194"/>
      <c r="U57" s="194"/>
      <c r="V57" s="195"/>
    </row>
    <row r="58" spans="1:22" ht="15.75" customHeight="1">
      <c r="A58" s="187"/>
      <c r="B58" s="188"/>
      <c r="C58" s="188"/>
      <c r="D58" s="188"/>
      <c r="E58" s="188"/>
      <c r="F58" s="188"/>
      <c r="G58" s="188"/>
      <c r="H58" s="188"/>
      <c r="I58" s="189"/>
      <c r="J58" s="248" t="s">
        <v>54</v>
      </c>
      <c r="K58" s="249"/>
      <c r="L58" s="249"/>
      <c r="M58" s="249"/>
      <c r="N58" s="249"/>
      <c r="O58" s="249"/>
      <c r="P58" s="249"/>
      <c r="Q58" s="249"/>
      <c r="R58" s="250"/>
      <c r="S58" s="193"/>
      <c r="T58" s="194"/>
      <c r="U58" s="194"/>
      <c r="V58" s="195"/>
    </row>
    <row r="59" spans="1:22" ht="12.75">
      <c r="A59" s="46"/>
      <c r="B59" s="228"/>
      <c r="C59" s="228"/>
      <c r="D59" s="228"/>
      <c r="E59" s="228"/>
      <c r="F59" s="178"/>
      <c r="G59" s="178"/>
      <c r="H59" s="178"/>
      <c r="I59" s="188"/>
      <c r="J59" s="251"/>
      <c r="K59" s="252"/>
      <c r="L59" s="252"/>
      <c r="M59" s="252"/>
      <c r="N59" s="252"/>
      <c r="O59" s="252"/>
      <c r="P59" s="252"/>
      <c r="Q59" s="252"/>
      <c r="R59" s="253"/>
      <c r="S59" s="193"/>
      <c r="T59" s="194"/>
      <c r="U59" s="194"/>
      <c r="V59" s="195"/>
    </row>
    <row r="60" spans="1:22" ht="12.75">
      <c r="A60" s="40" t="s">
        <v>47</v>
      </c>
      <c r="B60" s="229"/>
      <c r="C60" s="229"/>
      <c r="D60" s="229"/>
      <c r="E60" s="229"/>
      <c r="F60" s="179"/>
      <c r="G60" s="179"/>
      <c r="H60" s="179"/>
      <c r="I60" s="188"/>
      <c r="J60" s="255" t="s">
        <v>52</v>
      </c>
      <c r="K60" s="256"/>
      <c r="L60" s="256"/>
      <c r="M60" s="256"/>
      <c r="N60" s="256"/>
      <c r="O60" s="256"/>
      <c r="P60" s="256"/>
      <c r="Q60" s="256"/>
      <c r="R60" s="257"/>
      <c r="S60" s="193"/>
      <c r="T60" s="194"/>
      <c r="U60" s="194"/>
      <c r="V60" s="195"/>
    </row>
    <row r="61" spans="1:22" ht="13.5" thickBot="1">
      <c r="A61" s="47"/>
      <c r="B61" s="204" t="s">
        <v>10</v>
      </c>
      <c r="C61" s="204"/>
      <c r="D61" s="204"/>
      <c r="E61" s="204"/>
      <c r="F61" s="204" t="s">
        <v>11</v>
      </c>
      <c r="G61" s="204"/>
      <c r="H61" s="204"/>
      <c r="I61" s="254"/>
      <c r="J61" s="245" t="s">
        <v>53</v>
      </c>
      <c r="K61" s="246"/>
      <c r="L61" s="246"/>
      <c r="M61" s="246"/>
      <c r="N61" s="246"/>
      <c r="O61" s="246"/>
      <c r="P61" s="246"/>
      <c r="Q61" s="246"/>
      <c r="R61" s="247"/>
      <c r="S61" s="196"/>
      <c r="T61" s="197"/>
      <c r="U61" s="197"/>
      <c r="V61" s="198"/>
    </row>
    <row r="62" ht="12.75">
      <c r="R62"/>
    </row>
    <row r="63" ht="12.75">
      <c r="R63"/>
    </row>
    <row r="64" spans="19:21" ht="12.75">
      <c r="S64" s="132"/>
      <c r="T64" s="73"/>
      <c r="U64" s="73"/>
    </row>
    <row r="65" spans="19:21" ht="12.75">
      <c r="S65" s="132"/>
      <c r="T65" s="73"/>
      <c r="U65" s="73"/>
    </row>
    <row r="66" spans="19:21" ht="12.75">
      <c r="S66" s="132"/>
      <c r="T66" s="73"/>
      <c r="U66" s="73"/>
    </row>
  </sheetData>
  <sheetProtection/>
  <mergeCells count="78">
    <mergeCell ref="Q57:R57"/>
    <mergeCell ref="F55:H56"/>
    <mergeCell ref="J46:K46"/>
    <mergeCell ref="L46:N46"/>
    <mergeCell ref="O46:P46"/>
    <mergeCell ref="B48:R48"/>
    <mergeCell ref="A52:R52"/>
    <mergeCell ref="S49:V61"/>
    <mergeCell ref="B49:R49"/>
    <mergeCell ref="B50:R50"/>
    <mergeCell ref="B51:R51"/>
    <mergeCell ref="F59:H60"/>
    <mergeCell ref="F57:H57"/>
    <mergeCell ref="M55:P56"/>
    <mergeCell ref="B61:E61"/>
    <mergeCell ref="B57:E57"/>
    <mergeCell ref="I55:L55"/>
    <mergeCell ref="S31:V31"/>
    <mergeCell ref="S8:V9"/>
    <mergeCell ref="O8:P8"/>
    <mergeCell ref="A9:P9"/>
    <mergeCell ref="L10:M10"/>
    <mergeCell ref="A11:P11"/>
    <mergeCell ref="A12:B12"/>
    <mergeCell ref="B1:R1"/>
    <mergeCell ref="B2:R2"/>
    <mergeCell ref="F6:H6"/>
    <mergeCell ref="G8:H8"/>
    <mergeCell ref="B6:D6"/>
    <mergeCell ref="B5:R5"/>
    <mergeCell ref="R33:R45"/>
    <mergeCell ref="B59:E60"/>
    <mergeCell ref="E10:K10"/>
    <mergeCell ref="B55:E56"/>
    <mergeCell ref="M57:P57"/>
    <mergeCell ref="J56:L56"/>
    <mergeCell ref="C46:D46"/>
    <mergeCell ref="E46:F46"/>
    <mergeCell ref="G46:I46"/>
    <mergeCell ref="B10:D10"/>
    <mergeCell ref="A1:A2"/>
    <mergeCell ref="A3:A4"/>
    <mergeCell ref="B3:R4"/>
    <mergeCell ref="I53:R54"/>
    <mergeCell ref="A49:A51"/>
    <mergeCell ref="O45:P45"/>
    <mergeCell ref="C12:P12"/>
    <mergeCell ref="E8:F8"/>
    <mergeCell ref="N10:P10"/>
    <mergeCell ref="B8:D8"/>
    <mergeCell ref="F61:H61"/>
    <mergeCell ref="A53:H53"/>
    <mergeCell ref="A54:H54"/>
    <mergeCell ref="J61:R61"/>
    <mergeCell ref="A58:I58"/>
    <mergeCell ref="J58:R59"/>
    <mergeCell ref="I57:L57"/>
    <mergeCell ref="I59:I61"/>
    <mergeCell ref="J60:R60"/>
    <mergeCell ref="Q55:R56"/>
    <mergeCell ref="X6:AC6"/>
    <mergeCell ref="X7:AC7"/>
    <mergeCell ref="I6:J6"/>
    <mergeCell ref="K6:L6"/>
    <mergeCell ref="O6:R6"/>
    <mergeCell ref="A7:P7"/>
    <mergeCell ref="Q7:R13"/>
    <mergeCell ref="J8:K8"/>
    <mergeCell ref="S48:V48"/>
    <mergeCell ref="A47:R47"/>
    <mergeCell ref="S45:V45"/>
    <mergeCell ref="S46:V46"/>
    <mergeCell ref="S47:V47"/>
    <mergeCell ref="Q45:Q46"/>
    <mergeCell ref="H45:I45"/>
    <mergeCell ref="C45:G45"/>
    <mergeCell ref="J45:N45"/>
    <mergeCell ref="A45:B45"/>
  </mergeCells>
  <printOptions horizontalCentered="1" verticalCentered="1"/>
  <pageMargins left="0.25" right="0.25" top="0.25" bottom="0.25" header="0.5" footer="0"/>
  <pageSetup blackAndWhite="1" fitToHeight="1" fitToWidth="1" horizontalDpi="600" verticalDpi="600" orientation="landscape" scale="68"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AC66"/>
  <sheetViews>
    <sheetView showZeros="0" zoomScalePageLayoutView="0" workbookViewId="0" topLeftCell="A1">
      <selection activeCell="D29" sqref="D29"/>
    </sheetView>
  </sheetViews>
  <sheetFormatPr defaultColWidth="9.140625" defaultRowHeight="12.75"/>
  <cols>
    <col min="1" max="1" width="13.00390625" style="0" customWidth="1"/>
    <col min="2" max="2" width="14.140625" style="0" customWidth="1"/>
    <col min="3" max="7" width="5.57421875" style="0" customWidth="1"/>
    <col min="8" max="8" width="5.421875" style="0" customWidth="1"/>
    <col min="9" max="9" width="5.57421875" style="0" customWidth="1"/>
    <col min="10" max="12" width="5.421875" style="0" customWidth="1"/>
    <col min="13" max="13" width="5.57421875" style="0" customWidth="1"/>
    <col min="14" max="15" width="5.421875" style="0" customWidth="1"/>
    <col min="16" max="16" width="5.28125" style="0" customWidth="1"/>
    <col min="17" max="17" width="6.421875" style="0" bestFit="1" customWidth="1"/>
    <col min="18" max="18" width="7.7109375" style="3" bestFit="1" customWidth="1"/>
    <col min="19" max="19" width="13.28125" style="115" customWidth="1"/>
    <col min="20" max="20" width="12.00390625" style="50" customWidth="1"/>
    <col min="21" max="21" width="10.7109375" style="50" customWidth="1"/>
    <col min="22" max="22" width="10.28125" style="50" customWidth="1"/>
    <col min="23" max="23" width="6.140625" style="50" customWidth="1"/>
    <col min="24" max="24" width="14.57421875" style="50" customWidth="1"/>
    <col min="25" max="25" width="10.28125" style="50" bestFit="1" customWidth="1"/>
    <col min="26" max="26" width="11.00390625" style="50" customWidth="1"/>
    <col min="27" max="27" width="10.28125" style="50" bestFit="1" customWidth="1"/>
    <col min="28" max="29" width="12.28125" style="50" bestFit="1" customWidth="1"/>
    <col min="30" max="16384" width="9.140625" style="50" customWidth="1"/>
  </cols>
  <sheetData>
    <row r="1" spans="1:22" ht="12.75">
      <c r="A1" s="234" t="s">
        <v>59</v>
      </c>
      <c r="B1" s="218" t="s">
        <v>14</v>
      </c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9"/>
      <c r="S1" s="127"/>
      <c r="T1" s="116" t="s">
        <v>106</v>
      </c>
      <c r="U1" s="117"/>
      <c r="V1" s="118"/>
    </row>
    <row r="2" spans="1:22" ht="12.75">
      <c r="A2" s="235"/>
      <c r="B2" s="201" t="s">
        <v>71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20"/>
      <c r="S2" s="128"/>
      <c r="T2" s="53"/>
      <c r="U2" s="53"/>
      <c r="V2" s="54"/>
    </row>
    <row r="3" spans="1:22" ht="12.75">
      <c r="A3" s="235" t="s">
        <v>96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6"/>
      <c r="S3" s="128"/>
      <c r="T3" s="53" t="s">
        <v>72</v>
      </c>
      <c r="U3" s="53"/>
      <c r="V3" s="54"/>
    </row>
    <row r="4" spans="1:22" ht="13.5" thickBot="1">
      <c r="A4" s="237"/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6"/>
      <c r="S4" s="128"/>
      <c r="T4" s="119" t="s">
        <v>60</v>
      </c>
      <c r="U4" s="53"/>
      <c r="V4" s="54"/>
    </row>
    <row r="5" spans="1:22" ht="16.5" thickBot="1">
      <c r="A5" s="152"/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6"/>
      <c r="S5" s="128"/>
      <c r="T5" s="119" t="s">
        <v>61</v>
      </c>
      <c r="U5" s="53"/>
      <c r="V5" s="54"/>
    </row>
    <row r="6" spans="1:29" ht="13.5" thickBot="1">
      <c r="A6" s="40" t="s">
        <v>16</v>
      </c>
      <c r="B6" s="224">
        <f>'Pay10_05-01-12'!B6:D6</f>
        <v>0</v>
      </c>
      <c r="C6" s="224"/>
      <c r="D6" s="224"/>
      <c r="E6" s="42" t="s">
        <v>58</v>
      </c>
      <c r="F6" s="222">
        <f>'Pay10_05-01-12'!F6:H6</f>
        <v>0</v>
      </c>
      <c r="G6" s="222"/>
      <c r="H6" s="222"/>
      <c r="I6" s="267" t="s">
        <v>31</v>
      </c>
      <c r="J6" s="267"/>
      <c r="K6" s="268">
        <f>'Pay10_05-01-12'!K6:L6</f>
        <v>0</v>
      </c>
      <c r="L6" s="268"/>
      <c r="M6" s="39"/>
      <c r="N6" s="44" t="s">
        <v>42</v>
      </c>
      <c r="O6" s="224">
        <f>'Pay10_05-01-12'!O6:R6</f>
        <v>0</v>
      </c>
      <c r="P6" s="224"/>
      <c r="Q6" s="224"/>
      <c r="R6" s="269"/>
      <c r="S6" s="128"/>
      <c r="T6" s="119" t="s">
        <v>62</v>
      </c>
      <c r="U6" s="53"/>
      <c r="V6" s="54"/>
      <c r="X6" s="261" t="s">
        <v>41</v>
      </c>
      <c r="Y6" s="262"/>
      <c r="Z6" s="262"/>
      <c r="AA6" s="262"/>
      <c r="AB6" s="262"/>
      <c r="AC6" s="263"/>
    </row>
    <row r="7" spans="1:29" ht="6" customHeight="1" thickBot="1">
      <c r="A7" s="213"/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270"/>
      <c r="R7" s="271"/>
      <c r="S7" s="129"/>
      <c r="T7" s="120"/>
      <c r="U7" s="120"/>
      <c r="V7" s="121"/>
      <c r="X7" s="264"/>
      <c r="Y7" s="265"/>
      <c r="Z7" s="265"/>
      <c r="AA7" s="265"/>
      <c r="AB7" s="265"/>
      <c r="AC7" s="266"/>
    </row>
    <row r="8" spans="1:29" ht="15" customHeight="1">
      <c r="A8" s="40" t="s">
        <v>17</v>
      </c>
      <c r="B8" s="224">
        <f>'Pay10_05-01-12'!B8:D8</f>
        <v>0</v>
      </c>
      <c r="C8" s="224"/>
      <c r="D8" s="224"/>
      <c r="E8" s="232" t="s">
        <v>18</v>
      </c>
      <c r="F8" s="232"/>
      <c r="G8" s="223">
        <f>'Pay10_05-01-12'!G8:H8+14</f>
        <v>41031</v>
      </c>
      <c r="H8" s="223"/>
      <c r="I8" s="43" t="s">
        <v>19</v>
      </c>
      <c r="J8" s="223">
        <f>G8+13</f>
        <v>41044</v>
      </c>
      <c r="K8" s="223"/>
      <c r="L8" s="39"/>
      <c r="M8" s="42" t="s">
        <v>12</v>
      </c>
      <c r="N8" s="15">
        <f>'Pay10_05-01-12'!N8</f>
        <v>0</v>
      </c>
      <c r="O8" s="188"/>
      <c r="P8" s="188"/>
      <c r="Q8" s="188"/>
      <c r="R8" s="189"/>
      <c r="S8" s="207"/>
      <c r="T8" s="208"/>
      <c r="U8" s="208"/>
      <c r="V8" s="209"/>
      <c r="X8" s="52" t="s">
        <v>24</v>
      </c>
      <c r="Y8" s="34"/>
      <c r="Z8" s="53"/>
      <c r="AA8" s="53"/>
      <c r="AB8" s="53"/>
      <c r="AC8" s="54"/>
    </row>
    <row r="9" spans="1:29" ht="6" customHeight="1" thickBot="1">
      <c r="A9" s="213"/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88"/>
      <c r="R9" s="189"/>
      <c r="S9" s="210"/>
      <c r="T9" s="211"/>
      <c r="U9" s="211"/>
      <c r="V9" s="212"/>
      <c r="X9" s="52"/>
      <c r="Y9" s="34"/>
      <c r="Z9" s="53"/>
      <c r="AA9" s="53"/>
      <c r="AB9" s="53"/>
      <c r="AC9" s="54"/>
    </row>
    <row r="10" spans="1:29" ht="13.5" customHeight="1">
      <c r="A10" s="41" t="s">
        <v>48</v>
      </c>
      <c r="B10" s="233">
        <f>'Pay10_05-01-12'!B10:D10</f>
        <v>0</v>
      </c>
      <c r="C10" s="233"/>
      <c r="D10" s="233"/>
      <c r="E10" s="230" t="s">
        <v>49</v>
      </c>
      <c r="F10" s="230"/>
      <c r="G10" s="230"/>
      <c r="H10" s="230"/>
      <c r="I10" s="230"/>
      <c r="J10" s="230"/>
      <c r="K10" s="230"/>
      <c r="L10" s="214">
        <f>J8+10</f>
        <v>41054</v>
      </c>
      <c r="M10" s="215"/>
      <c r="N10" s="188"/>
      <c r="O10" s="188"/>
      <c r="P10" s="188"/>
      <c r="Q10" s="188"/>
      <c r="R10" s="188"/>
      <c r="S10" s="130"/>
      <c r="T10" s="122"/>
      <c r="U10" s="123"/>
      <c r="V10" s="123"/>
      <c r="X10" s="52"/>
      <c r="Y10" s="34"/>
      <c r="Z10" s="53"/>
      <c r="AA10" s="53"/>
      <c r="AB10" s="53"/>
      <c r="AC10" s="54"/>
    </row>
    <row r="11" spans="1:29" ht="13.5" customHeight="1" thickBot="1">
      <c r="A11" s="213"/>
      <c r="B11" s="176"/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88"/>
      <c r="R11" s="188"/>
      <c r="S11" s="131"/>
      <c r="T11" s="124"/>
      <c r="U11" s="124"/>
      <c r="V11" s="125"/>
      <c r="X11" s="52" t="s">
        <v>35</v>
      </c>
      <c r="Y11" s="32">
        <f>Y8/2080</f>
        <v>0</v>
      </c>
      <c r="Z11" s="53"/>
      <c r="AA11" s="53"/>
      <c r="AB11" s="53"/>
      <c r="AC11" s="54"/>
    </row>
    <row r="12" spans="1:29" ht="14.25" customHeight="1" thickBot="1">
      <c r="A12" s="216"/>
      <c r="B12" s="217"/>
      <c r="C12" s="240" t="s">
        <v>43</v>
      </c>
      <c r="D12" s="241"/>
      <c r="E12" s="241"/>
      <c r="F12" s="241"/>
      <c r="G12" s="241"/>
      <c r="H12" s="241"/>
      <c r="I12" s="241"/>
      <c r="J12" s="241"/>
      <c r="K12" s="241"/>
      <c r="L12" s="241"/>
      <c r="M12" s="241"/>
      <c r="N12" s="241"/>
      <c r="O12" s="241"/>
      <c r="P12" s="242"/>
      <c r="Q12" s="188"/>
      <c r="R12" s="188"/>
      <c r="S12" s="131"/>
      <c r="T12" s="124" t="s">
        <v>63</v>
      </c>
      <c r="U12" s="124"/>
      <c r="V12" s="125"/>
      <c r="X12" s="52" t="s">
        <v>36</v>
      </c>
      <c r="Y12" s="33"/>
      <c r="Z12" s="53"/>
      <c r="AA12" s="53"/>
      <c r="AB12" s="53"/>
      <c r="AC12" s="54"/>
    </row>
    <row r="13" spans="1:29" ht="13.5" thickBot="1">
      <c r="A13" s="77" t="s">
        <v>56</v>
      </c>
      <c r="B13" s="78" t="s">
        <v>55</v>
      </c>
      <c r="C13" s="81">
        <f>G8</f>
        <v>41031</v>
      </c>
      <c r="D13" s="82">
        <f aca="true" t="shared" si="0" ref="D13:P13">C13+1</f>
        <v>41032</v>
      </c>
      <c r="E13" s="83">
        <f t="shared" si="0"/>
        <v>41033</v>
      </c>
      <c r="F13" s="82">
        <f t="shared" si="0"/>
        <v>41034</v>
      </c>
      <c r="G13" s="83">
        <f t="shared" si="0"/>
        <v>41035</v>
      </c>
      <c r="H13" s="82">
        <f t="shared" si="0"/>
        <v>41036</v>
      </c>
      <c r="I13" s="83">
        <f t="shared" si="0"/>
        <v>41037</v>
      </c>
      <c r="J13" s="84">
        <f t="shared" si="0"/>
        <v>41038</v>
      </c>
      <c r="K13" s="83">
        <f t="shared" si="0"/>
        <v>41039</v>
      </c>
      <c r="L13" s="82">
        <f t="shared" si="0"/>
        <v>41040</v>
      </c>
      <c r="M13" s="83">
        <f t="shared" si="0"/>
        <v>41041</v>
      </c>
      <c r="N13" s="82">
        <f t="shared" si="0"/>
        <v>41042</v>
      </c>
      <c r="O13" s="83">
        <f t="shared" si="0"/>
        <v>41043</v>
      </c>
      <c r="P13" s="85">
        <f t="shared" si="0"/>
        <v>41044</v>
      </c>
      <c r="Q13" s="188"/>
      <c r="R13" s="188"/>
      <c r="S13" s="131"/>
      <c r="T13" s="124" t="s">
        <v>75</v>
      </c>
      <c r="U13" s="124"/>
      <c r="V13" s="125"/>
      <c r="X13" s="55"/>
      <c r="Y13" s="51" t="s">
        <v>37</v>
      </c>
      <c r="Z13" s="51" t="s">
        <v>37</v>
      </c>
      <c r="AA13" s="51" t="s">
        <v>25</v>
      </c>
      <c r="AB13" s="51" t="s">
        <v>27</v>
      </c>
      <c r="AC13" s="56" t="s">
        <v>2</v>
      </c>
    </row>
    <row r="14" spans="1:29" ht="13.5" thickBot="1">
      <c r="A14" s="79" t="s">
        <v>57</v>
      </c>
      <c r="B14" s="80" t="s">
        <v>50</v>
      </c>
      <c r="C14" s="86">
        <f aca="true" t="shared" si="1" ref="C14:P14">WEEKDAY(C13)</f>
        <v>4</v>
      </c>
      <c r="D14" s="87">
        <f t="shared" si="1"/>
        <v>5</v>
      </c>
      <c r="E14" s="88">
        <f t="shared" si="1"/>
        <v>6</v>
      </c>
      <c r="F14" s="87">
        <f t="shared" si="1"/>
        <v>7</v>
      </c>
      <c r="G14" s="88">
        <f t="shared" si="1"/>
        <v>1</v>
      </c>
      <c r="H14" s="87">
        <f t="shared" si="1"/>
        <v>2</v>
      </c>
      <c r="I14" s="88">
        <f t="shared" si="1"/>
        <v>3</v>
      </c>
      <c r="J14" s="89">
        <f t="shared" si="1"/>
        <v>4</v>
      </c>
      <c r="K14" s="88">
        <f t="shared" si="1"/>
        <v>5</v>
      </c>
      <c r="L14" s="87">
        <f t="shared" si="1"/>
        <v>6</v>
      </c>
      <c r="M14" s="88">
        <f t="shared" si="1"/>
        <v>7</v>
      </c>
      <c r="N14" s="87">
        <f t="shared" si="1"/>
        <v>1</v>
      </c>
      <c r="O14" s="88">
        <f t="shared" si="1"/>
        <v>2</v>
      </c>
      <c r="P14" s="90">
        <f t="shared" si="1"/>
        <v>3</v>
      </c>
      <c r="Q14" s="91" t="s">
        <v>2</v>
      </c>
      <c r="R14" s="142" t="s">
        <v>15</v>
      </c>
      <c r="S14" s="131"/>
      <c r="T14" s="124" t="s">
        <v>65</v>
      </c>
      <c r="U14" s="124"/>
      <c r="V14" s="125"/>
      <c r="X14" s="57"/>
      <c r="Y14" s="58" t="s">
        <v>38</v>
      </c>
      <c r="Z14" s="58" t="s">
        <v>39</v>
      </c>
      <c r="AA14" s="58" t="s">
        <v>26</v>
      </c>
      <c r="AB14" s="58" t="s">
        <v>28</v>
      </c>
      <c r="AC14" s="59" t="s">
        <v>40</v>
      </c>
    </row>
    <row r="15" spans="1:29" ht="15.75" customHeight="1">
      <c r="A15" s="172">
        <f>'Pay10_05-01-12'!A15</f>
        <v>0</v>
      </c>
      <c r="B15" s="157">
        <f>'Pay10_05-01-12'!B15</f>
        <v>1</v>
      </c>
      <c r="C15" s="27"/>
      <c r="D15" s="28"/>
      <c r="E15" s="29"/>
      <c r="F15" s="7"/>
      <c r="G15" s="8"/>
      <c r="H15" s="28"/>
      <c r="I15" s="29"/>
      <c r="J15" s="30"/>
      <c r="K15" s="29"/>
      <c r="L15" s="28"/>
      <c r="M15" s="8"/>
      <c r="N15" s="7"/>
      <c r="O15" s="29"/>
      <c r="P15" s="31"/>
      <c r="Q15" s="93">
        <f>SUM(C15:P15)</f>
        <v>0</v>
      </c>
      <c r="R15" s="161">
        <f>ROUND(IF(Q15&gt;0,Q15/$Q$32,B15),2)</f>
        <v>1</v>
      </c>
      <c r="S15" s="158"/>
      <c r="T15" s="124" t="s">
        <v>76</v>
      </c>
      <c r="U15" s="124"/>
      <c r="V15" s="125"/>
      <c r="X15" s="173">
        <f aca="true" t="shared" si="2" ref="X15:X31">A15</f>
        <v>0</v>
      </c>
      <c r="Y15" s="36"/>
      <c r="Z15" s="60">
        <f aca="true" t="shared" si="3" ref="Z15:Z31">(AA15+AB15)*Y15</f>
        <v>0</v>
      </c>
      <c r="AA15" s="61">
        <f aca="true" t="shared" si="4" ref="AA15:AA31">IF($B$32&gt;0,80*$Y$11*R15,($Y$11*Q15)+($Y$11*$Q$43*R15))</f>
        <v>0</v>
      </c>
      <c r="AB15" s="62">
        <f aca="true" t="shared" si="5" ref="AB15:AB31">AA15*$Y$12</f>
        <v>0</v>
      </c>
      <c r="AC15" s="62">
        <f aca="true" t="shared" si="6" ref="AC15:AC31">SUM(Z15:AB15)</f>
        <v>0</v>
      </c>
    </row>
    <row r="16" spans="1:29" ht="15.75" customHeight="1">
      <c r="A16" s="172">
        <f>'Pay10_05-01-12'!A16</f>
        <v>0</v>
      </c>
      <c r="B16" s="157">
        <f>'Pay10_05-01-12'!B16</f>
        <v>0</v>
      </c>
      <c r="C16" s="10"/>
      <c r="D16" s="2"/>
      <c r="E16" s="1"/>
      <c r="F16" s="2"/>
      <c r="G16" s="1"/>
      <c r="H16" s="2"/>
      <c r="I16" s="1"/>
      <c r="J16" s="6"/>
      <c r="K16" s="1"/>
      <c r="L16" s="2"/>
      <c r="M16" s="1"/>
      <c r="N16" s="2"/>
      <c r="O16" s="1"/>
      <c r="P16" s="13"/>
      <c r="Q16" s="93">
        <f aca="true" t="shared" si="7" ref="Q16:Q31">SUM(C16:P16)</f>
        <v>0</v>
      </c>
      <c r="R16" s="162">
        <f aca="true" t="shared" si="8" ref="R16:R31">ROUND(IF(Q16&gt;0,Q16/$Q$32,B16),2)</f>
        <v>0</v>
      </c>
      <c r="S16" s="158"/>
      <c r="T16" s="124" t="s">
        <v>66</v>
      </c>
      <c r="U16" s="124"/>
      <c r="V16" s="125"/>
      <c r="X16" s="174">
        <f t="shared" si="2"/>
        <v>0</v>
      </c>
      <c r="Y16" s="37"/>
      <c r="Z16" s="63">
        <f t="shared" si="3"/>
        <v>0</v>
      </c>
      <c r="AA16" s="64">
        <f t="shared" si="4"/>
        <v>0</v>
      </c>
      <c r="AB16" s="65">
        <f t="shared" si="5"/>
        <v>0</v>
      </c>
      <c r="AC16" s="65">
        <f t="shared" si="6"/>
        <v>0</v>
      </c>
    </row>
    <row r="17" spans="1:29" ht="15.75" customHeight="1">
      <c r="A17" s="172">
        <f>'Pay10_05-01-12'!A17</f>
        <v>0</v>
      </c>
      <c r="B17" s="157">
        <f>'Pay10_05-01-12'!B17</f>
        <v>0</v>
      </c>
      <c r="C17" s="10"/>
      <c r="D17" s="2"/>
      <c r="E17" s="49"/>
      <c r="F17" s="2"/>
      <c r="G17" s="1"/>
      <c r="H17" s="2"/>
      <c r="I17" s="1"/>
      <c r="J17" s="6"/>
      <c r="K17" s="1"/>
      <c r="L17" s="2"/>
      <c r="M17" s="1"/>
      <c r="N17" s="2"/>
      <c r="O17" s="1"/>
      <c r="P17" s="13"/>
      <c r="Q17" s="93">
        <f t="shared" si="7"/>
        <v>0</v>
      </c>
      <c r="R17" s="162">
        <f t="shared" si="8"/>
        <v>0</v>
      </c>
      <c r="S17" s="158"/>
      <c r="T17" s="124" t="s">
        <v>64</v>
      </c>
      <c r="U17" s="124"/>
      <c r="V17" s="125"/>
      <c r="X17" s="174">
        <f t="shared" si="2"/>
        <v>0</v>
      </c>
      <c r="Y17" s="37"/>
      <c r="Z17" s="63">
        <f t="shared" si="3"/>
        <v>0</v>
      </c>
      <c r="AA17" s="64">
        <f t="shared" si="4"/>
        <v>0</v>
      </c>
      <c r="AB17" s="65">
        <f t="shared" si="5"/>
        <v>0</v>
      </c>
      <c r="AC17" s="65">
        <f t="shared" si="6"/>
        <v>0</v>
      </c>
    </row>
    <row r="18" spans="1:29" ht="15.75" customHeight="1">
      <c r="A18" s="172">
        <f>'Pay10_05-01-12'!A18</f>
        <v>0</v>
      </c>
      <c r="B18" s="157">
        <f>'Pay10_05-01-12'!B18</f>
        <v>0</v>
      </c>
      <c r="C18" s="10"/>
      <c r="D18" s="2"/>
      <c r="E18" s="1"/>
      <c r="F18" s="2"/>
      <c r="G18" s="1"/>
      <c r="H18" s="2"/>
      <c r="I18" s="1"/>
      <c r="J18" s="6"/>
      <c r="K18" s="1"/>
      <c r="L18" s="2"/>
      <c r="M18" s="1"/>
      <c r="N18" s="2"/>
      <c r="O18" s="1"/>
      <c r="P18" s="13"/>
      <c r="Q18" s="93">
        <f t="shared" si="7"/>
        <v>0</v>
      </c>
      <c r="R18" s="162">
        <f t="shared" si="8"/>
        <v>0</v>
      </c>
      <c r="S18" s="158"/>
      <c r="T18" s="124" t="s">
        <v>67</v>
      </c>
      <c r="U18" s="124"/>
      <c r="V18" s="125"/>
      <c r="X18" s="174">
        <f t="shared" si="2"/>
        <v>0</v>
      </c>
      <c r="Y18" s="37"/>
      <c r="Z18" s="63">
        <f t="shared" si="3"/>
        <v>0</v>
      </c>
      <c r="AA18" s="64">
        <f t="shared" si="4"/>
        <v>0</v>
      </c>
      <c r="AB18" s="65">
        <f t="shared" si="5"/>
        <v>0</v>
      </c>
      <c r="AC18" s="65">
        <f t="shared" si="6"/>
        <v>0</v>
      </c>
    </row>
    <row r="19" spans="1:29" ht="15.75" customHeight="1">
      <c r="A19" s="172">
        <f>'Pay10_05-01-12'!A19</f>
        <v>0</v>
      </c>
      <c r="B19" s="157">
        <f>'Pay10_05-01-12'!B19</f>
        <v>0</v>
      </c>
      <c r="C19" s="10"/>
      <c r="D19" s="2"/>
      <c r="E19" s="1"/>
      <c r="F19" s="2"/>
      <c r="G19" s="1"/>
      <c r="H19" s="2"/>
      <c r="I19" s="1"/>
      <c r="J19" s="6"/>
      <c r="K19" s="1"/>
      <c r="L19" s="2"/>
      <c r="M19" s="1"/>
      <c r="N19" s="2"/>
      <c r="O19" s="1"/>
      <c r="P19" s="13"/>
      <c r="Q19" s="93">
        <f t="shared" si="7"/>
        <v>0</v>
      </c>
      <c r="R19" s="162">
        <f t="shared" si="8"/>
        <v>0</v>
      </c>
      <c r="S19" s="158"/>
      <c r="T19" s="124" t="s">
        <v>73</v>
      </c>
      <c r="U19" s="124"/>
      <c r="V19" s="125"/>
      <c r="X19" s="174">
        <f t="shared" si="2"/>
        <v>0</v>
      </c>
      <c r="Y19" s="37"/>
      <c r="Z19" s="63">
        <f t="shared" si="3"/>
        <v>0</v>
      </c>
      <c r="AA19" s="64">
        <f t="shared" si="4"/>
        <v>0</v>
      </c>
      <c r="AB19" s="65">
        <f t="shared" si="5"/>
        <v>0</v>
      </c>
      <c r="AC19" s="65">
        <f t="shared" si="6"/>
        <v>0</v>
      </c>
    </row>
    <row r="20" spans="1:29" ht="15.75" customHeight="1" thickBot="1">
      <c r="A20" s="172">
        <f>'Pay10_05-01-12'!A20</f>
        <v>0</v>
      </c>
      <c r="B20" s="157">
        <f>'Pay10_05-01-12'!B20</f>
        <v>0</v>
      </c>
      <c r="C20" s="10"/>
      <c r="D20" s="2"/>
      <c r="E20" s="1"/>
      <c r="F20" s="159"/>
      <c r="G20" s="159"/>
      <c r="H20" s="159"/>
      <c r="I20" s="13"/>
      <c r="J20" s="10"/>
      <c r="K20" s="159"/>
      <c r="L20" s="159"/>
      <c r="M20" s="2"/>
      <c r="N20" s="2"/>
      <c r="O20" s="1"/>
      <c r="P20" s="13"/>
      <c r="Q20" s="93">
        <f t="shared" si="7"/>
        <v>0</v>
      </c>
      <c r="R20" s="162">
        <f t="shared" si="8"/>
        <v>0</v>
      </c>
      <c r="S20" s="160"/>
      <c r="T20" s="126"/>
      <c r="U20" s="143"/>
      <c r="V20" s="144"/>
      <c r="X20" s="174">
        <f t="shared" si="2"/>
        <v>0</v>
      </c>
      <c r="Y20" s="37"/>
      <c r="Z20" s="63">
        <f t="shared" si="3"/>
        <v>0</v>
      </c>
      <c r="AA20" s="64">
        <f t="shared" si="4"/>
        <v>0</v>
      </c>
      <c r="AB20" s="65">
        <f t="shared" si="5"/>
        <v>0</v>
      </c>
      <c r="AC20" s="65">
        <f t="shared" si="6"/>
        <v>0</v>
      </c>
    </row>
    <row r="21" spans="1:29" ht="15.75" customHeight="1">
      <c r="A21" s="172">
        <f>'Pay10_05-01-12'!A23</f>
        <v>0</v>
      </c>
      <c r="B21" s="157">
        <f>'Pay10_05-01-12'!B23</f>
        <v>0</v>
      </c>
      <c r="C21" s="19"/>
      <c r="D21" s="16"/>
      <c r="E21" s="15"/>
      <c r="F21" s="21"/>
      <c r="G21" s="21"/>
      <c r="H21" s="21"/>
      <c r="I21" s="17"/>
      <c r="J21" s="19"/>
      <c r="K21" s="21"/>
      <c r="L21" s="21"/>
      <c r="M21" s="16"/>
      <c r="N21" s="16"/>
      <c r="O21" s="15"/>
      <c r="P21" s="17"/>
      <c r="Q21" s="93">
        <f t="shared" si="7"/>
        <v>0</v>
      </c>
      <c r="R21" s="162">
        <f t="shared" si="8"/>
        <v>0</v>
      </c>
      <c r="S21" s="169"/>
      <c r="T21" s="33"/>
      <c r="U21" s="170"/>
      <c r="V21" s="171"/>
      <c r="X21" s="174">
        <f aca="true" t="shared" si="9" ref="X21:X29">A21</f>
        <v>0</v>
      </c>
      <c r="Y21" s="37"/>
      <c r="Z21" s="63">
        <f aca="true" t="shared" si="10" ref="Z21:Z29">(AA21+AB21)*Y21</f>
        <v>0</v>
      </c>
      <c r="AA21" s="64">
        <f aca="true" t="shared" si="11" ref="AA21:AA29">IF($B$32&gt;0,80*$Y$11*R21,($Y$11*Q21)+($Y$11*$Q$43*R21))</f>
        <v>0</v>
      </c>
      <c r="AB21" s="65">
        <f aca="true" t="shared" si="12" ref="AB21:AB29">AA21*$Y$12</f>
        <v>0</v>
      </c>
      <c r="AC21" s="65">
        <f aca="true" t="shared" si="13" ref="AC21:AC29">SUM(Z21:AB21)</f>
        <v>0</v>
      </c>
    </row>
    <row r="22" spans="1:29" ht="15.75" customHeight="1">
      <c r="A22" s="172">
        <f>'Pay10_05-01-12'!A24</f>
        <v>0</v>
      </c>
      <c r="B22" s="157">
        <f>'Pay10_05-01-12'!B24</f>
        <v>0</v>
      </c>
      <c r="C22" s="19"/>
      <c r="D22" s="16"/>
      <c r="E22" s="15"/>
      <c r="F22" s="21"/>
      <c r="G22" s="21"/>
      <c r="H22" s="21"/>
      <c r="I22" s="17"/>
      <c r="J22" s="19"/>
      <c r="K22" s="21"/>
      <c r="L22" s="21"/>
      <c r="M22" s="16"/>
      <c r="N22" s="16"/>
      <c r="O22" s="15"/>
      <c r="P22" s="17"/>
      <c r="Q22" s="93">
        <f>SUM(C22:P22)</f>
        <v>0</v>
      </c>
      <c r="R22" s="162">
        <f>ROUND(IF(Q22&gt;0,Q22/$Q$32,B22),2)</f>
        <v>0</v>
      </c>
      <c r="S22" s="169"/>
      <c r="T22" s="33"/>
      <c r="U22" s="170"/>
      <c r="V22" s="171"/>
      <c r="X22" s="174">
        <f t="shared" si="9"/>
        <v>0</v>
      </c>
      <c r="Y22" s="37"/>
      <c r="Z22" s="63">
        <f t="shared" si="10"/>
        <v>0</v>
      </c>
      <c r="AA22" s="64">
        <f t="shared" si="11"/>
        <v>0</v>
      </c>
      <c r="AB22" s="65">
        <f t="shared" si="12"/>
        <v>0</v>
      </c>
      <c r="AC22" s="65">
        <f t="shared" si="13"/>
        <v>0</v>
      </c>
    </row>
    <row r="23" spans="1:29" ht="15.75" customHeight="1">
      <c r="A23" s="172">
        <f>'Pay10_05-01-12'!A25</f>
        <v>0</v>
      </c>
      <c r="B23" s="157">
        <f>'Pay10_05-01-12'!B25</f>
        <v>0</v>
      </c>
      <c r="C23" s="19"/>
      <c r="D23" s="16"/>
      <c r="E23" s="15"/>
      <c r="F23" s="21"/>
      <c r="G23" s="21"/>
      <c r="H23" s="21"/>
      <c r="I23" s="17"/>
      <c r="J23" s="19"/>
      <c r="K23" s="21"/>
      <c r="L23" s="21"/>
      <c r="M23" s="16"/>
      <c r="N23" s="16"/>
      <c r="O23" s="15"/>
      <c r="P23" s="17"/>
      <c r="Q23" s="93">
        <f>SUM(C23:P23)</f>
        <v>0</v>
      </c>
      <c r="R23" s="162">
        <f>ROUND(IF(Q23&gt;0,Q23/$Q$32,B23),2)</f>
        <v>0</v>
      </c>
      <c r="S23" s="169"/>
      <c r="T23" s="33"/>
      <c r="U23" s="170"/>
      <c r="V23" s="171"/>
      <c r="X23" s="174">
        <f t="shared" si="9"/>
        <v>0</v>
      </c>
      <c r="Y23" s="37"/>
      <c r="Z23" s="63">
        <f t="shared" si="10"/>
        <v>0</v>
      </c>
      <c r="AA23" s="64">
        <f t="shared" si="11"/>
        <v>0</v>
      </c>
      <c r="AB23" s="65">
        <f t="shared" si="12"/>
        <v>0</v>
      </c>
      <c r="AC23" s="65">
        <f t="shared" si="13"/>
        <v>0</v>
      </c>
    </row>
    <row r="24" spans="1:29" ht="15.75" customHeight="1">
      <c r="A24" s="172">
        <f>'Pay10_05-01-12'!A26</f>
        <v>0</v>
      </c>
      <c r="B24" s="157">
        <f>'Pay10_05-01-12'!B26</f>
        <v>0</v>
      </c>
      <c r="C24" s="19"/>
      <c r="D24" s="16"/>
      <c r="E24" s="15"/>
      <c r="F24" s="21"/>
      <c r="G24" s="21"/>
      <c r="H24" s="21"/>
      <c r="I24" s="17"/>
      <c r="J24" s="19"/>
      <c r="K24" s="21"/>
      <c r="L24" s="21"/>
      <c r="M24" s="16"/>
      <c r="N24" s="16"/>
      <c r="O24" s="15"/>
      <c r="P24" s="17"/>
      <c r="Q24" s="93">
        <f>SUM(C24:P24)</f>
        <v>0</v>
      </c>
      <c r="R24" s="162">
        <f>ROUND(IF(Q24&gt;0,Q24/$Q$32,B24),2)</f>
        <v>0</v>
      </c>
      <c r="S24" s="169"/>
      <c r="T24" s="33"/>
      <c r="U24" s="170"/>
      <c r="V24" s="171"/>
      <c r="X24" s="174">
        <f t="shared" si="9"/>
        <v>0</v>
      </c>
      <c r="Y24" s="37"/>
      <c r="Z24" s="63">
        <f t="shared" si="10"/>
        <v>0</v>
      </c>
      <c r="AA24" s="64">
        <f t="shared" si="11"/>
        <v>0</v>
      </c>
      <c r="AB24" s="65">
        <f t="shared" si="12"/>
        <v>0</v>
      </c>
      <c r="AC24" s="65">
        <f t="shared" si="13"/>
        <v>0</v>
      </c>
    </row>
    <row r="25" spans="1:29" ht="15.75" customHeight="1">
      <c r="A25" s="172">
        <f>'Pay10_05-01-12'!A25</f>
        <v>0</v>
      </c>
      <c r="B25" s="157">
        <f>'Pay10_05-01-12'!B25</f>
        <v>0</v>
      </c>
      <c r="C25" s="19"/>
      <c r="D25" s="16"/>
      <c r="E25" s="15"/>
      <c r="F25" s="21"/>
      <c r="G25" s="21"/>
      <c r="H25" s="21"/>
      <c r="I25" s="17"/>
      <c r="J25" s="19"/>
      <c r="K25" s="21"/>
      <c r="L25" s="21"/>
      <c r="M25" s="16"/>
      <c r="N25" s="16"/>
      <c r="O25" s="15"/>
      <c r="P25" s="17"/>
      <c r="Q25" s="93">
        <f t="shared" si="7"/>
        <v>0</v>
      </c>
      <c r="R25" s="162">
        <f t="shared" si="8"/>
        <v>0</v>
      </c>
      <c r="S25" s="169"/>
      <c r="T25" s="33"/>
      <c r="U25" s="170"/>
      <c r="V25" s="171"/>
      <c r="X25" s="174">
        <f t="shared" si="9"/>
        <v>0</v>
      </c>
      <c r="Y25" s="37"/>
      <c r="Z25" s="63">
        <f t="shared" si="10"/>
        <v>0</v>
      </c>
      <c r="AA25" s="64">
        <f t="shared" si="11"/>
        <v>0</v>
      </c>
      <c r="AB25" s="65">
        <f t="shared" si="12"/>
        <v>0</v>
      </c>
      <c r="AC25" s="65">
        <f t="shared" si="13"/>
        <v>0</v>
      </c>
    </row>
    <row r="26" spans="1:29" ht="15.75" customHeight="1">
      <c r="A26" s="172">
        <f>'Pay10_05-01-12'!A26</f>
        <v>0</v>
      </c>
      <c r="B26" s="157">
        <f>'Pay10_05-01-12'!B26</f>
        <v>0</v>
      </c>
      <c r="C26" s="19"/>
      <c r="D26" s="16"/>
      <c r="E26" s="15"/>
      <c r="F26" s="21"/>
      <c r="G26" s="21"/>
      <c r="H26" s="21"/>
      <c r="I26" s="17"/>
      <c r="J26" s="19"/>
      <c r="K26" s="21"/>
      <c r="L26" s="21"/>
      <c r="M26" s="16"/>
      <c r="N26" s="16"/>
      <c r="O26" s="15"/>
      <c r="P26" s="17"/>
      <c r="Q26" s="93">
        <f t="shared" si="7"/>
        <v>0</v>
      </c>
      <c r="R26" s="162">
        <f t="shared" si="8"/>
        <v>0</v>
      </c>
      <c r="S26" s="169"/>
      <c r="T26" s="33"/>
      <c r="U26" s="170"/>
      <c r="V26" s="171"/>
      <c r="X26" s="174">
        <f t="shared" si="9"/>
        <v>0</v>
      </c>
      <c r="Y26" s="37"/>
      <c r="Z26" s="63">
        <f t="shared" si="10"/>
        <v>0</v>
      </c>
      <c r="AA26" s="64">
        <f t="shared" si="11"/>
        <v>0</v>
      </c>
      <c r="AB26" s="65">
        <f t="shared" si="12"/>
        <v>0</v>
      </c>
      <c r="AC26" s="65">
        <f t="shared" si="13"/>
        <v>0</v>
      </c>
    </row>
    <row r="27" spans="1:29" ht="15.75" customHeight="1">
      <c r="A27" s="172">
        <f>'Pay10_05-01-12'!A27</f>
        <v>0</v>
      </c>
      <c r="B27" s="157">
        <f>'Pay10_05-01-12'!B27</f>
        <v>0</v>
      </c>
      <c r="C27" s="19"/>
      <c r="D27" s="16"/>
      <c r="E27" s="15"/>
      <c r="F27" s="21"/>
      <c r="G27" s="21"/>
      <c r="H27" s="21"/>
      <c r="I27" s="17"/>
      <c r="J27" s="19"/>
      <c r="K27" s="21"/>
      <c r="L27" s="21"/>
      <c r="M27" s="16"/>
      <c r="N27" s="16"/>
      <c r="O27" s="15"/>
      <c r="P27" s="17"/>
      <c r="Q27" s="93">
        <f t="shared" si="7"/>
        <v>0</v>
      </c>
      <c r="R27" s="162">
        <f t="shared" si="8"/>
        <v>0</v>
      </c>
      <c r="S27" s="169"/>
      <c r="T27" s="33"/>
      <c r="U27" s="170"/>
      <c r="V27" s="171"/>
      <c r="X27" s="174">
        <f t="shared" si="9"/>
        <v>0</v>
      </c>
      <c r="Y27" s="37"/>
      <c r="Z27" s="63">
        <f t="shared" si="10"/>
        <v>0</v>
      </c>
      <c r="AA27" s="64">
        <f t="shared" si="11"/>
        <v>0</v>
      </c>
      <c r="AB27" s="65">
        <f t="shared" si="12"/>
        <v>0</v>
      </c>
      <c r="AC27" s="65">
        <f t="shared" si="13"/>
        <v>0</v>
      </c>
    </row>
    <row r="28" spans="1:29" ht="15.75" customHeight="1">
      <c r="A28" s="172">
        <f>'Pay10_05-01-12'!A28</f>
        <v>0</v>
      </c>
      <c r="B28" s="157">
        <f>'Pay10_05-01-12'!B28</f>
        <v>0</v>
      </c>
      <c r="C28" s="19"/>
      <c r="D28" s="16"/>
      <c r="E28" s="15"/>
      <c r="F28" s="21"/>
      <c r="G28" s="21"/>
      <c r="H28" s="21"/>
      <c r="I28" s="17"/>
      <c r="J28" s="19"/>
      <c r="K28" s="21"/>
      <c r="L28" s="21"/>
      <c r="M28" s="16"/>
      <c r="N28" s="16"/>
      <c r="O28" s="15"/>
      <c r="P28" s="17"/>
      <c r="Q28" s="93">
        <f t="shared" si="7"/>
        <v>0</v>
      </c>
      <c r="R28" s="162">
        <f t="shared" si="8"/>
        <v>0</v>
      </c>
      <c r="S28" s="169"/>
      <c r="T28" s="33"/>
      <c r="U28" s="170"/>
      <c r="V28" s="171"/>
      <c r="X28" s="174">
        <f t="shared" si="9"/>
        <v>0</v>
      </c>
      <c r="Y28" s="37"/>
      <c r="Z28" s="63">
        <f t="shared" si="10"/>
        <v>0</v>
      </c>
      <c r="AA28" s="64">
        <f t="shared" si="11"/>
        <v>0</v>
      </c>
      <c r="AB28" s="65">
        <f t="shared" si="12"/>
        <v>0</v>
      </c>
      <c r="AC28" s="65">
        <f t="shared" si="13"/>
        <v>0</v>
      </c>
    </row>
    <row r="29" spans="1:29" ht="15.75" customHeight="1">
      <c r="A29" s="172">
        <f>'Pay10_05-01-12'!A29</f>
        <v>0</v>
      </c>
      <c r="B29" s="157">
        <f>'Pay10_05-01-12'!B29</f>
        <v>0</v>
      </c>
      <c r="C29" s="19"/>
      <c r="D29" s="16"/>
      <c r="E29" s="15"/>
      <c r="F29" s="21"/>
      <c r="G29" s="21"/>
      <c r="H29" s="21"/>
      <c r="I29" s="17"/>
      <c r="J29" s="19"/>
      <c r="K29" s="21"/>
      <c r="L29" s="21"/>
      <c r="M29" s="16"/>
      <c r="N29" s="16"/>
      <c r="O29" s="15"/>
      <c r="P29" s="17"/>
      <c r="Q29" s="93">
        <f t="shared" si="7"/>
        <v>0</v>
      </c>
      <c r="R29" s="162">
        <f t="shared" si="8"/>
        <v>0</v>
      </c>
      <c r="S29" s="169"/>
      <c r="T29" s="33"/>
      <c r="U29" s="170"/>
      <c r="V29" s="171"/>
      <c r="X29" s="174">
        <f t="shared" si="9"/>
        <v>0</v>
      </c>
      <c r="Y29" s="37"/>
      <c r="Z29" s="63">
        <f t="shared" si="10"/>
        <v>0</v>
      </c>
      <c r="AA29" s="64">
        <f t="shared" si="11"/>
        <v>0</v>
      </c>
      <c r="AB29" s="65">
        <f t="shared" si="12"/>
        <v>0</v>
      </c>
      <c r="AC29" s="65">
        <f t="shared" si="13"/>
        <v>0</v>
      </c>
    </row>
    <row r="30" spans="1:29" ht="15.75" customHeight="1" thickBot="1">
      <c r="A30" s="172">
        <f>'Pay10_05-01-12'!A30</f>
        <v>0</v>
      </c>
      <c r="B30" s="157">
        <f>'Pay10_05-01-12'!B30</f>
        <v>0</v>
      </c>
      <c r="C30" s="19"/>
      <c r="D30" s="16"/>
      <c r="E30" s="15"/>
      <c r="F30" s="21"/>
      <c r="G30" s="16"/>
      <c r="H30" s="15"/>
      <c r="I30" s="21"/>
      <c r="J30" s="19"/>
      <c r="K30" s="16"/>
      <c r="L30" s="15"/>
      <c r="M30" s="21"/>
      <c r="N30" s="16"/>
      <c r="O30" s="15"/>
      <c r="P30" s="17"/>
      <c r="Q30" s="93">
        <f t="shared" si="7"/>
        <v>0</v>
      </c>
      <c r="R30" s="162">
        <f t="shared" si="8"/>
        <v>0</v>
      </c>
      <c r="S30" s="3"/>
      <c r="T30" s="3"/>
      <c r="U30" s="3"/>
      <c r="V30" s="153"/>
      <c r="X30" s="174">
        <f t="shared" si="2"/>
        <v>0</v>
      </c>
      <c r="Y30" s="37"/>
      <c r="Z30" s="63">
        <f t="shared" si="3"/>
        <v>0</v>
      </c>
      <c r="AA30" s="64">
        <f t="shared" si="4"/>
        <v>0</v>
      </c>
      <c r="AB30" s="65">
        <f t="shared" si="5"/>
        <v>0</v>
      </c>
      <c r="AC30" s="65">
        <f t="shared" si="6"/>
        <v>0</v>
      </c>
    </row>
    <row r="31" spans="1:29" ht="15.75" customHeight="1" thickBot="1">
      <c r="A31" s="172">
        <f>'Pay10_05-01-12'!A31</f>
        <v>0</v>
      </c>
      <c r="B31" s="157">
        <f>'Pay10_05-01-12'!B31</f>
        <v>0</v>
      </c>
      <c r="C31" s="20"/>
      <c r="D31" s="4"/>
      <c r="E31" s="23"/>
      <c r="F31" s="5"/>
      <c r="G31" s="4"/>
      <c r="H31" s="5"/>
      <c r="I31" s="12"/>
      <c r="J31" s="11"/>
      <c r="K31" s="4"/>
      <c r="L31" s="5"/>
      <c r="M31" s="4"/>
      <c r="N31" s="5"/>
      <c r="O31" s="4"/>
      <c r="P31" s="18"/>
      <c r="Q31" s="93">
        <f t="shared" si="7"/>
        <v>0</v>
      </c>
      <c r="R31" s="163">
        <f t="shared" si="8"/>
        <v>0</v>
      </c>
      <c r="S31" s="205" t="s">
        <v>70</v>
      </c>
      <c r="T31" s="205"/>
      <c r="U31" s="205"/>
      <c r="V31" s="206"/>
      <c r="X31" s="175">
        <f t="shared" si="2"/>
        <v>0</v>
      </c>
      <c r="Y31" s="38"/>
      <c r="Z31" s="66">
        <f t="shared" si="3"/>
        <v>0</v>
      </c>
      <c r="AA31" s="67">
        <f t="shared" si="4"/>
        <v>0</v>
      </c>
      <c r="AB31" s="68">
        <f t="shared" si="5"/>
        <v>0</v>
      </c>
      <c r="AC31" s="68">
        <f t="shared" si="6"/>
        <v>0</v>
      </c>
    </row>
    <row r="32" spans="1:29" ht="15.75" customHeight="1" thickBot="1">
      <c r="A32" s="95" t="s">
        <v>33</v>
      </c>
      <c r="B32" s="96">
        <f aca="true" t="shared" si="14" ref="B32:R32">SUM(B15:B31)</f>
        <v>1</v>
      </c>
      <c r="C32" s="97">
        <f t="shared" si="14"/>
        <v>0</v>
      </c>
      <c r="D32" s="98">
        <f t="shared" si="14"/>
        <v>0</v>
      </c>
      <c r="E32" s="98">
        <f t="shared" si="14"/>
        <v>0</v>
      </c>
      <c r="F32" s="98">
        <f t="shared" si="14"/>
        <v>0</v>
      </c>
      <c r="G32" s="98">
        <f t="shared" si="14"/>
        <v>0</v>
      </c>
      <c r="H32" s="98">
        <f t="shared" si="14"/>
        <v>0</v>
      </c>
      <c r="I32" s="98">
        <f t="shared" si="14"/>
        <v>0</v>
      </c>
      <c r="J32" s="97">
        <f t="shared" si="14"/>
        <v>0</v>
      </c>
      <c r="K32" s="98">
        <f t="shared" si="14"/>
        <v>0</v>
      </c>
      <c r="L32" s="98">
        <f t="shared" si="14"/>
        <v>0</v>
      </c>
      <c r="M32" s="98">
        <f t="shared" si="14"/>
        <v>0</v>
      </c>
      <c r="N32" s="98">
        <f t="shared" si="14"/>
        <v>0</v>
      </c>
      <c r="O32" s="98">
        <f t="shared" si="14"/>
        <v>0</v>
      </c>
      <c r="P32" s="99">
        <f t="shared" si="14"/>
        <v>0</v>
      </c>
      <c r="Q32" s="94">
        <f t="shared" si="14"/>
        <v>0</v>
      </c>
      <c r="R32" s="145">
        <f t="shared" si="14"/>
        <v>1</v>
      </c>
      <c r="S32" s="135" t="s">
        <v>56</v>
      </c>
      <c r="T32" s="136" t="s">
        <v>55</v>
      </c>
      <c r="U32" s="136" t="s">
        <v>68</v>
      </c>
      <c r="V32" s="136" t="s">
        <v>69</v>
      </c>
      <c r="X32" s="69" t="s">
        <v>2</v>
      </c>
      <c r="Y32" s="70"/>
      <c r="Z32" s="71">
        <f>SUM(Z15:Z31)</f>
        <v>0</v>
      </c>
      <c r="AA32" s="72">
        <f>SUM(AA15:AA31)</f>
        <v>0</v>
      </c>
      <c r="AB32" s="71">
        <f>SUM(AB15:AB31)</f>
        <v>0</v>
      </c>
      <c r="AC32" s="71">
        <f>SUM(AC15:AC31)</f>
        <v>0</v>
      </c>
    </row>
    <row r="33" spans="1:22" ht="15.75" customHeight="1" thickBot="1">
      <c r="A33" s="100" t="s">
        <v>3</v>
      </c>
      <c r="B33" s="101"/>
      <c r="C33" s="102">
        <f aca="true" t="shared" si="15" ref="C33:P33">C14</f>
        <v>4</v>
      </c>
      <c r="D33" s="103">
        <f t="shared" si="15"/>
        <v>5</v>
      </c>
      <c r="E33" s="103">
        <f t="shared" si="15"/>
        <v>6</v>
      </c>
      <c r="F33" s="104">
        <f t="shared" si="15"/>
        <v>7</v>
      </c>
      <c r="G33" s="103">
        <f t="shared" si="15"/>
        <v>1</v>
      </c>
      <c r="H33" s="104">
        <f t="shared" si="15"/>
        <v>2</v>
      </c>
      <c r="I33" s="105">
        <f t="shared" si="15"/>
        <v>3</v>
      </c>
      <c r="J33" s="102">
        <f t="shared" si="15"/>
        <v>4</v>
      </c>
      <c r="K33" s="103">
        <f t="shared" si="15"/>
        <v>5</v>
      </c>
      <c r="L33" s="104">
        <f t="shared" si="15"/>
        <v>6</v>
      </c>
      <c r="M33" s="103">
        <f t="shared" si="15"/>
        <v>7</v>
      </c>
      <c r="N33" s="103">
        <f t="shared" si="15"/>
        <v>1</v>
      </c>
      <c r="O33" s="104">
        <f t="shared" si="15"/>
        <v>2</v>
      </c>
      <c r="P33" s="105">
        <f t="shared" si="15"/>
        <v>3</v>
      </c>
      <c r="Q33" s="92" t="s">
        <v>2</v>
      </c>
      <c r="R33" s="227"/>
      <c r="S33" s="137" t="s">
        <v>57</v>
      </c>
      <c r="T33" s="137" t="s">
        <v>50</v>
      </c>
      <c r="U33" s="137" t="s">
        <v>11</v>
      </c>
      <c r="V33" s="137" t="s">
        <v>11</v>
      </c>
    </row>
    <row r="34" spans="1:22" ht="13.5" customHeight="1">
      <c r="A34" s="106" t="s">
        <v>4</v>
      </c>
      <c r="B34" s="107"/>
      <c r="C34" s="9"/>
      <c r="D34" s="7"/>
      <c r="E34" s="8"/>
      <c r="F34" s="7"/>
      <c r="G34" s="8"/>
      <c r="H34" s="7"/>
      <c r="I34" s="8"/>
      <c r="J34" s="24"/>
      <c r="K34" s="8"/>
      <c r="L34" s="7"/>
      <c r="M34" s="8"/>
      <c r="N34" s="7"/>
      <c r="O34" s="8"/>
      <c r="P34" s="25"/>
      <c r="Q34" s="74">
        <f aca="true" t="shared" si="16" ref="Q34:Q42">SUM(C34:P34)</f>
        <v>0</v>
      </c>
      <c r="R34" s="187"/>
      <c r="S34" s="146"/>
      <c r="T34" s="154"/>
      <c r="U34" s="134"/>
      <c r="V34" s="140"/>
    </row>
    <row r="35" spans="1:22" ht="13.5" customHeight="1">
      <c r="A35" s="106" t="s">
        <v>0</v>
      </c>
      <c r="B35" s="107"/>
      <c r="C35" s="10"/>
      <c r="D35" s="2"/>
      <c r="E35" s="1"/>
      <c r="F35" s="2"/>
      <c r="G35" s="1"/>
      <c r="H35" s="2"/>
      <c r="I35" s="1"/>
      <c r="J35" s="6"/>
      <c r="K35" s="1"/>
      <c r="L35" s="2"/>
      <c r="M35" s="1"/>
      <c r="N35" s="2"/>
      <c r="O35" s="1"/>
      <c r="P35" s="13"/>
      <c r="Q35" s="75">
        <f t="shared" si="16"/>
        <v>0</v>
      </c>
      <c r="R35" s="187"/>
      <c r="S35" s="147"/>
      <c r="T35" s="155"/>
      <c r="U35" s="133"/>
      <c r="V35" s="141"/>
    </row>
    <row r="36" spans="1:22" ht="13.5" customHeight="1">
      <c r="A36" s="106" t="s">
        <v>5</v>
      </c>
      <c r="B36" s="107"/>
      <c r="C36" s="10"/>
      <c r="D36" s="2"/>
      <c r="E36" s="1"/>
      <c r="F36" s="2"/>
      <c r="G36" s="1"/>
      <c r="H36" s="2"/>
      <c r="I36" s="1"/>
      <c r="J36" s="6"/>
      <c r="K36" s="1"/>
      <c r="L36" s="2"/>
      <c r="M36" s="1"/>
      <c r="N36" s="2"/>
      <c r="O36" s="1"/>
      <c r="P36" s="13"/>
      <c r="Q36" s="75">
        <f t="shared" si="16"/>
        <v>0</v>
      </c>
      <c r="R36" s="187"/>
      <c r="S36" s="147"/>
      <c r="T36" s="155"/>
      <c r="U36" s="133"/>
      <c r="V36" s="141"/>
    </row>
    <row r="37" spans="1:22" ht="13.5" customHeight="1">
      <c r="A37" s="106" t="s">
        <v>6</v>
      </c>
      <c r="B37" s="107"/>
      <c r="C37" s="10"/>
      <c r="D37" s="2"/>
      <c r="E37" s="1"/>
      <c r="F37" s="2"/>
      <c r="G37" s="1"/>
      <c r="H37" s="2"/>
      <c r="I37" s="1"/>
      <c r="J37" s="6"/>
      <c r="K37" s="1"/>
      <c r="L37" s="2"/>
      <c r="M37" s="1"/>
      <c r="N37" s="2"/>
      <c r="O37" s="1"/>
      <c r="P37" s="13"/>
      <c r="Q37" s="75">
        <f t="shared" si="16"/>
        <v>0</v>
      </c>
      <c r="R37" s="187"/>
      <c r="S37" s="147"/>
      <c r="T37" s="155"/>
      <c r="U37" s="133"/>
      <c r="V37" s="141"/>
    </row>
    <row r="38" spans="1:22" ht="13.5" customHeight="1">
      <c r="A38" s="106" t="s">
        <v>7</v>
      </c>
      <c r="B38" s="107"/>
      <c r="C38" s="10"/>
      <c r="D38" s="2"/>
      <c r="E38" s="1"/>
      <c r="F38" s="2"/>
      <c r="G38" s="1"/>
      <c r="H38" s="2"/>
      <c r="I38" s="1"/>
      <c r="J38" s="6"/>
      <c r="K38" s="1"/>
      <c r="L38" s="2"/>
      <c r="M38" s="1"/>
      <c r="N38" s="2"/>
      <c r="O38" s="1"/>
      <c r="P38" s="13"/>
      <c r="Q38" s="75">
        <f t="shared" si="16"/>
        <v>0</v>
      </c>
      <c r="R38" s="187"/>
      <c r="S38" s="147"/>
      <c r="T38" s="155"/>
      <c r="U38" s="133"/>
      <c r="V38" s="141"/>
    </row>
    <row r="39" spans="1:22" ht="13.5" customHeight="1">
      <c r="A39" s="106" t="s">
        <v>8</v>
      </c>
      <c r="B39" s="107"/>
      <c r="C39" s="10"/>
      <c r="D39" s="2"/>
      <c r="E39" s="1"/>
      <c r="F39" s="2"/>
      <c r="G39" s="1"/>
      <c r="H39" s="2"/>
      <c r="I39" s="1"/>
      <c r="J39" s="6"/>
      <c r="K39" s="1"/>
      <c r="L39" s="2"/>
      <c r="M39" s="1"/>
      <c r="N39" s="2"/>
      <c r="O39" s="1"/>
      <c r="P39" s="13"/>
      <c r="Q39" s="75">
        <f t="shared" si="16"/>
        <v>0</v>
      </c>
      <c r="R39" s="187"/>
      <c r="S39" s="147"/>
      <c r="T39" s="155"/>
      <c r="U39" s="133"/>
      <c r="V39" s="141"/>
    </row>
    <row r="40" spans="1:22" ht="13.5" customHeight="1">
      <c r="A40" s="106" t="s">
        <v>30</v>
      </c>
      <c r="B40" s="107"/>
      <c r="C40" s="10"/>
      <c r="D40" s="2"/>
      <c r="E40" s="1"/>
      <c r="F40" s="2"/>
      <c r="G40" s="1"/>
      <c r="H40" s="2"/>
      <c r="I40" s="1"/>
      <c r="J40" s="6"/>
      <c r="K40" s="1"/>
      <c r="L40" s="2"/>
      <c r="M40" s="1"/>
      <c r="N40" s="2"/>
      <c r="O40" s="1"/>
      <c r="P40" s="13"/>
      <c r="Q40" s="75">
        <f t="shared" si="16"/>
        <v>0</v>
      </c>
      <c r="R40" s="187"/>
      <c r="S40" s="147"/>
      <c r="T40" s="155"/>
      <c r="U40" s="133"/>
      <c r="V40" s="141"/>
    </row>
    <row r="41" spans="1:22" ht="13.5" customHeight="1">
      <c r="A41" s="106" t="s">
        <v>1</v>
      </c>
      <c r="B41" s="107"/>
      <c r="C41" s="10"/>
      <c r="D41" s="2"/>
      <c r="E41" s="1"/>
      <c r="F41" s="2"/>
      <c r="G41" s="1"/>
      <c r="H41" s="2"/>
      <c r="I41" s="1"/>
      <c r="J41" s="6"/>
      <c r="K41" s="1"/>
      <c r="L41" s="2"/>
      <c r="M41" s="1"/>
      <c r="N41" s="2"/>
      <c r="O41" s="1"/>
      <c r="P41" s="13"/>
      <c r="Q41" s="75">
        <f t="shared" si="16"/>
        <v>0</v>
      </c>
      <c r="R41" s="187"/>
      <c r="S41" s="147"/>
      <c r="T41" s="155"/>
      <c r="U41" s="133"/>
      <c r="V41" s="141"/>
    </row>
    <row r="42" spans="1:22" ht="13.5" customHeight="1" thickBot="1">
      <c r="A42" s="106" t="s">
        <v>9</v>
      </c>
      <c r="B42" s="107"/>
      <c r="C42" s="11"/>
      <c r="D42" s="4"/>
      <c r="E42" s="5"/>
      <c r="F42" s="4"/>
      <c r="G42" s="5"/>
      <c r="H42" s="4"/>
      <c r="I42" s="5"/>
      <c r="J42" s="26"/>
      <c r="K42" s="5"/>
      <c r="L42" s="4"/>
      <c r="M42" s="5"/>
      <c r="N42" s="4"/>
      <c r="O42" s="5"/>
      <c r="P42" s="14"/>
      <c r="Q42" s="76">
        <f t="shared" si="16"/>
        <v>0</v>
      </c>
      <c r="R42" s="187"/>
      <c r="S42" s="147"/>
      <c r="T42" s="155"/>
      <c r="U42" s="133"/>
      <c r="V42" s="141"/>
    </row>
    <row r="43" spans="1:22" ht="13.5" customHeight="1" thickBot="1">
      <c r="A43" s="106" t="s">
        <v>32</v>
      </c>
      <c r="B43" s="107"/>
      <c r="C43" s="111">
        <f aca="true" t="shared" si="17" ref="C43:Q43">SUM(C34:C42)</f>
        <v>0</v>
      </c>
      <c r="D43" s="111">
        <f t="shared" si="17"/>
        <v>0</v>
      </c>
      <c r="E43" s="111">
        <f t="shared" si="17"/>
        <v>0</v>
      </c>
      <c r="F43" s="111">
        <f t="shared" si="17"/>
        <v>0</v>
      </c>
      <c r="G43" s="111">
        <f t="shared" si="17"/>
        <v>0</v>
      </c>
      <c r="H43" s="111">
        <f t="shared" si="17"/>
        <v>0</v>
      </c>
      <c r="I43" s="111">
        <f t="shared" si="17"/>
        <v>0</v>
      </c>
      <c r="J43" s="111">
        <f t="shared" si="17"/>
        <v>0</v>
      </c>
      <c r="K43" s="111">
        <f t="shared" si="17"/>
        <v>0</v>
      </c>
      <c r="L43" s="111">
        <f t="shared" si="17"/>
        <v>0</v>
      </c>
      <c r="M43" s="111">
        <f t="shared" si="17"/>
        <v>0</v>
      </c>
      <c r="N43" s="111">
        <f t="shared" si="17"/>
        <v>0</v>
      </c>
      <c r="O43" s="111">
        <f t="shared" si="17"/>
        <v>0</v>
      </c>
      <c r="P43" s="112">
        <f t="shared" si="17"/>
        <v>0</v>
      </c>
      <c r="Q43" s="113">
        <f t="shared" si="17"/>
        <v>0</v>
      </c>
      <c r="R43" s="187"/>
      <c r="S43" s="147"/>
      <c r="T43" s="155"/>
      <c r="U43" s="133"/>
      <c r="V43" s="141"/>
    </row>
    <row r="44" spans="1:22" ht="16.5" customHeight="1" thickBot="1">
      <c r="A44" s="108" t="s">
        <v>34</v>
      </c>
      <c r="B44" s="107"/>
      <c r="C44" s="114">
        <f aca="true" t="shared" si="18" ref="C44:Q44">C43+C32</f>
        <v>0</v>
      </c>
      <c r="D44" s="114">
        <f t="shared" si="18"/>
        <v>0</v>
      </c>
      <c r="E44" s="114">
        <f t="shared" si="18"/>
        <v>0</v>
      </c>
      <c r="F44" s="114">
        <f t="shared" si="18"/>
        <v>0</v>
      </c>
      <c r="G44" s="114">
        <f t="shared" si="18"/>
        <v>0</v>
      </c>
      <c r="H44" s="114">
        <f t="shared" si="18"/>
        <v>0</v>
      </c>
      <c r="I44" s="114">
        <f t="shared" si="18"/>
        <v>0</v>
      </c>
      <c r="J44" s="114">
        <f t="shared" si="18"/>
        <v>0</v>
      </c>
      <c r="K44" s="114">
        <f t="shared" si="18"/>
        <v>0</v>
      </c>
      <c r="L44" s="114">
        <f t="shared" si="18"/>
        <v>0</v>
      </c>
      <c r="M44" s="114">
        <f t="shared" si="18"/>
        <v>0</v>
      </c>
      <c r="N44" s="114">
        <f t="shared" si="18"/>
        <v>0</v>
      </c>
      <c r="O44" s="114">
        <f t="shared" si="18"/>
        <v>0</v>
      </c>
      <c r="P44" s="114">
        <f t="shared" si="18"/>
        <v>0</v>
      </c>
      <c r="Q44" s="114">
        <f t="shared" si="18"/>
        <v>0</v>
      </c>
      <c r="R44" s="187"/>
      <c r="S44" s="148" t="s">
        <v>2</v>
      </c>
      <c r="T44" s="156">
        <f>SUM(T34:T43)</f>
        <v>0</v>
      </c>
      <c r="U44" s="150"/>
      <c r="V44" s="151"/>
    </row>
    <row r="45" spans="1:22" ht="16.5" customHeight="1" thickBot="1">
      <c r="A45" s="285"/>
      <c r="B45" s="286"/>
      <c r="C45" s="283" t="s">
        <v>44</v>
      </c>
      <c r="D45" s="284"/>
      <c r="E45" s="284"/>
      <c r="F45" s="284"/>
      <c r="G45" s="239"/>
      <c r="H45" s="238">
        <f>SUM(C44:I44)</f>
        <v>0</v>
      </c>
      <c r="I45" s="239"/>
      <c r="J45" s="283" t="s">
        <v>45</v>
      </c>
      <c r="K45" s="284"/>
      <c r="L45" s="284"/>
      <c r="M45" s="284"/>
      <c r="N45" s="239"/>
      <c r="O45" s="238">
        <f>SUM(J44:P44)</f>
        <v>0</v>
      </c>
      <c r="P45" s="239"/>
      <c r="Q45" s="281"/>
      <c r="R45" s="189"/>
      <c r="S45" s="275" t="s">
        <v>74</v>
      </c>
      <c r="T45" s="276"/>
      <c r="U45" s="276"/>
      <c r="V45" s="277"/>
    </row>
    <row r="46" spans="1:22" ht="16.5" customHeight="1" thickBot="1">
      <c r="A46" s="109"/>
      <c r="B46" s="110"/>
      <c r="C46" s="182" t="s">
        <v>13</v>
      </c>
      <c r="D46" s="184"/>
      <c r="E46" s="180"/>
      <c r="F46" s="181"/>
      <c r="G46" s="182" t="s">
        <v>22</v>
      </c>
      <c r="H46" s="183"/>
      <c r="I46" s="184"/>
      <c r="J46" s="180"/>
      <c r="K46" s="181"/>
      <c r="L46" s="182" t="s">
        <v>23</v>
      </c>
      <c r="M46" s="183"/>
      <c r="N46" s="184"/>
      <c r="O46" s="180"/>
      <c r="P46" s="181"/>
      <c r="Q46" s="282"/>
      <c r="R46" s="48"/>
      <c r="S46" s="278" t="s">
        <v>104</v>
      </c>
      <c r="T46" s="279"/>
      <c r="U46" s="279"/>
      <c r="V46" s="280"/>
    </row>
    <row r="47" spans="1:22" ht="12" customHeight="1">
      <c r="A47" s="187"/>
      <c r="B47" s="188"/>
      <c r="C47" s="188"/>
      <c r="D47" s="188"/>
      <c r="E47" s="188"/>
      <c r="F47" s="188"/>
      <c r="G47" s="188"/>
      <c r="H47" s="188"/>
      <c r="I47" s="188"/>
      <c r="J47" s="188"/>
      <c r="K47" s="188"/>
      <c r="L47" s="188"/>
      <c r="M47" s="188"/>
      <c r="N47" s="188"/>
      <c r="O47" s="188"/>
      <c r="P47" s="188"/>
      <c r="Q47" s="188"/>
      <c r="R47" s="189"/>
      <c r="S47" s="278" t="s">
        <v>105</v>
      </c>
      <c r="T47" s="279"/>
      <c r="U47" s="279"/>
      <c r="V47" s="280"/>
    </row>
    <row r="48" spans="1:22" ht="16.5" customHeight="1" thickBot="1">
      <c r="A48" s="41" t="s">
        <v>51</v>
      </c>
      <c r="B48" s="185"/>
      <c r="C48" s="185"/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5"/>
      <c r="R48" s="186"/>
      <c r="S48" s="272"/>
      <c r="T48" s="273"/>
      <c r="U48" s="273"/>
      <c r="V48" s="274"/>
    </row>
    <row r="49" spans="1:22" ht="16.5" customHeight="1">
      <c r="A49" s="187"/>
      <c r="B49" s="199"/>
      <c r="C49" s="199"/>
      <c r="D49" s="199"/>
      <c r="E49" s="199"/>
      <c r="F49" s="199"/>
      <c r="G49" s="199"/>
      <c r="H49" s="199"/>
      <c r="I49" s="199"/>
      <c r="J49" s="199"/>
      <c r="K49" s="199"/>
      <c r="L49" s="199"/>
      <c r="M49" s="199"/>
      <c r="N49" s="199"/>
      <c r="O49" s="199"/>
      <c r="P49" s="199"/>
      <c r="Q49" s="199"/>
      <c r="R49" s="200"/>
      <c r="S49" s="190"/>
      <c r="T49" s="191"/>
      <c r="U49" s="191"/>
      <c r="V49" s="192"/>
    </row>
    <row r="50" spans="1:22" ht="16.5" customHeight="1">
      <c r="A50" s="187"/>
      <c r="B50" s="199"/>
      <c r="C50" s="199"/>
      <c r="D50" s="199"/>
      <c r="E50" s="199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200"/>
      <c r="S50" s="193"/>
      <c r="T50" s="194"/>
      <c r="U50" s="194"/>
      <c r="V50" s="195"/>
    </row>
    <row r="51" spans="1:22" ht="16.5" customHeight="1">
      <c r="A51" s="187"/>
      <c r="B51" s="199"/>
      <c r="C51" s="199"/>
      <c r="D51" s="199"/>
      <c r="E51" s="199"/>
      <c r="F51" s="199"/>
      <c r="G51" s="199"/>
      <c r="H51" s="199"/>
      <c r="I51" s="199"/>
      <c r="J51" s="199"/>
      <c r="K51" s="199"/>
      <c r="L51" s="199"/>
      <c r="M51" s="199"/>
      <c r="N51" s="199"/>
      <c r="O51" s="199"/>
      <c r="P51" s="199"/>
      <c r="Q51" s="199"/>
      <c r="R51" s="200"/>
      <c r="S51" s="193"/>
      <c r="T51" s="194"/>
      <c r="U51" s="194"/>
      <c r="V51" s="195"/>
    </row>
    <row r="52" spans="1:22" ht="9" customHeight="1">
      <c r="A52" s="187"/>
      <c r="B52" s="188"/>
      <c r="C52" s="188"/>
      <c r="D52" s="188"/>
      <c r="E52" s="188"/>
      <c r="F52" s="188"/>
      <c r="G52" s="188"/>
      <c r="H52" s="188"/>
      <c r="I52" s="188"/>
      <c r="J52" s="188"/>
      <c r="K52" s="188"/>
      <c r="L52" s="188"/>
      <c r="M52" s="188"/>
      <c r="N52" s="188"/>
      <c r="O52" s="188"/>
      <c r="P52" s="188"/>
      <c r="Q52" s="188"/>
      <c r="R52" s="189"/>
      <c r="S52" s="193"/>
      <c r="T52" s="194"/>
      <c r="U52" s="194"/>
      <c r="V52" s="195"/>
    </row>
    <row r="53" spans="1:22" ht="15.75" customHeight="1">
      <c r="A53" s="243" t="s">
        <v>21</v>
      </c>
      <c r="B53" s="244"/>
      <c r="C53" s="244"/>
      <c r="D53" s="244"/>
      <c r="E53" s="244"/>
      <c r="F53" s="244"/>
      <c r="G53" s="244"/>
      <c r="H53" s="244"/>
      <c r="I53" s="188"/>
      <c r="J53" s="188"/>
      <c r="K53" s="188"/>
      <c r="L53" s="188"/>
      <c r="M53" s="188"/>
      <c r="N53" s="188"/>
      <c r="O53" s="188"/>
      <c r="P53" s="188"/>
      <c r="Q53" s="188"/>
      <c r="R53" s="189"/>
      <c r="S53" s="193"/>
      <c r="T53" s="194"/>
      <c r="U53" s="194"/>
      <c r="V53" s="195"/>
    </row>
    <row r="54" spans="1:22" ht="15.75" customHeight="1">
      <c r="A54" s="243" t="s">
        <v>20</v>
      </c>
      <c r="B54" s="244"/>
      <c r="C54" s="244"/>
      <c r="D54" s="244"/>
      <c r="E54" s="244"/>
      <c r="F54" s="244"/>
      <c r="G54" s="244"/>
      <c r="H54" s="244"/>
      <c r="I54" s="188"/>
      <c r="J54" s="188"/>
      <c r="K54" s="188"/>
      <c r="L54" s="188"/>
      <c r="M54" s="188"/>
      <c r="N54" s="188"/>
      <c r="O54" s="188"/>
      <c r="P54" s="188"/>
      <c r="Q54" s="188"/>
      <c r="R54" s="189"/>
      <c r="S54" s="193"/>
      <c r="T54" s="194"/>
      <c r="U54" s="194"/>
      <c r="V54" s="195"/>
    </row>
    <row r="55" spans="1:22" ht="12.75">
      <c r="A55" s="46"/>
      <c r="B55" s="228"/>
      <c r="C55" s="228"/>
      <c r="D55" s="228"/>
      <c r="E55" s="228"/>
      <c r="F55" s="178"/>
      <c r="G55" s="178"/>
      <c r="H55" s="178"/>
      <c r="I55" s="176"/>
      <c r="J55" s="176"/>
      <c r="K55" s="176"/>
      <c r="L55" s="176"/>
      <c r="M55" s="202"/>
      <c r="N55" s="202"/>
      <c r="O55" s="202"/>
      <c r="P55" s="202"/>
      <c r="Q55" s="202"/>
      <c r="R55" s="258"/>
      <c r="S55" s="193"/>
      <c r="T55" s="194"/>
      <c r="U55" s="194"/>
      <c r="V55" s="195"/>
    </row>
    <row r="56" spans="1:22" ht="12.75">
      <c r="A56" s="40" t="s">
        <v>46</v>
      </c>
      <c r="B56" s="229"/>
      <c r="C56" s="229"/>
      <c r="D56" s="229"/>
      <c r="E56" s="229"/>
      <c r="F56" s="179"/>
      <c r="G56" s="179"/>
      <c r="H56" s="179"/>
      <c r="I56" s="45"/>
      <c r="J56" s="232" t="s">
        <v>29</v>
      </c>
      <c r="K56" s="232"/>
      <c r="L56" s="232"/>
      <c r="M56" s="203"/>
      <c r="N56" s="203"/>
      <c r="O56" s="203"/>
      <c r="P56" s="203"/>
      <c r="Q56" s="259"/>
      <c r="R56" s="260"/>
      <c r="S56" s="193"/>
      <c r="T56" s="194"/>
      <c r="U56" s="194"/>
      <c r="V56" s="195"/>
    </row>
    <row r="57" spans="1:22" ht="16.5" customHeight="1" thickBot="1">
      <c r="A57" s="46"/>
      <c r="B57" s="201" t="s">
        <v>10</v>
      </c>
      <c r="C57" s="201"/>
      <c r="D57" s="201"/>
      <c r="E57" s="201"/>
      <c r="F57" s="201" t="s">
        <v>11</v>
      </c>
      <c r="G57" s="201"/>
      <c r="H57" s="201"/>
      <c r="I57" s="176"/>
      <c r="J57" s="176"/>
      <c r="K57" s="176"/>
      <c r="L57" s="176"/>
      <c r="M57" s="231" t="s">
        <v>10</v>
      </c>
      <c r="N57" s="231"/>
      <c r="O57" s="231"/>
      <c r="P57" s="231"/>
      <c r="Q57" s="176" t="s">
        <v>11</v>
      </c>
      <c r="R57" s="177"/>
      <c r="S57" s="193"/>
      <c r="T57" s="194"/>
      <c r="U57" s="194"/>
      <c r="V57" s="195"/>
    </row>
    <row r="58" spans="1:22" ht="15.75" customHeight="1">
      <c r="A58" s="187"/>
      <c r="B58" s="188"/>
      <c r="C58" s="188"/>
      <c r="D58" s="188"/>
      <c r="E58" s="188"/>
      <c r="F58" s="188"/>
      <c r="G58" s="188"/>
      <c r="H58" s="188"/>
      <c r="I58" s="189"/>
      <c r="J58" s="248" t="s">
        <v>54</v>
      </c>
      <c r="K58" s="249"/>
      <c r="L58" s="249"/>
      <c r="M58" s="249"/>
      <c r="N58" s="249"/>
      <c r="O58" s="249"/>
      <c r="P58" s="249"/>
      <c r="Q58" s="249"/>
      <c r="R58" s="250"/>
      <c r="S58" s="193"/>
      <c r="T58" s="194"/>
      <c r="U58" s="194"/>
      <c r="V58" s="195"/>
    </row>
    <row r="59" spans="1:22" ht="12.75">
      <c r="A59" s="46"/>
      <c r="B59" s="228"/>
      <c r="C59" s="228"/>
      <c r="D59" s="228"/>
      <c r="E59" s="228"/>
      <c r="F59" s="178"/>
      <c r="G59" s="178"/>
      <c r="H59" s="178"/>
      <c r="I59" s="188"/>
      <c r="J59" s="251"/>
      <c r="K59" s="252"/>
      <c r="L59" s="252"/>
      <c r="M59" s="252"/>
      <c r="N59" s="252"/>
      <c r="O59" s="252"/>
      <c r="P59" s="252"/>
      <c r="Q59" s="252"/>
      <c r="R59" s="253"/>
      <c r="S59" s="193"/>
      <c r="T59" s="194"/>
      <c r="U59" s="194"/>
      <c r="V59" s="195"/>
    </row>
    <row r="60" spans="1:22" ht="12.75">
      <c r="A60" s="40" t="s">
        <v>47</v>
      </c>
      <c r="B60" s="229"/>
      <c r="C60" s="229"/>
      <c r="D60" s="229"/>
      <c r="E60" s="229"/>
      <c r="F60" s="179"/>
      <c r="G60" s="179"/>
      <c r="H60" s="179"/>
      <c r="I60" s="188"/>
      <c r="J60" s="255" t="s">
        <v>52</v>
      </c>
      <c r="K60" s="256"/>
      <c r="L60" s="256"/>
      <c r="M60" s="256"/>
      <c r="N60" s="256"/>
      <c r="O60" s="256"/>
      <c r="P60" s="256"/>
      <c r="Q60" s="256"/>
      <c r="R60" s="257"/>
      <c r="S60" s="193"/>
      <c r="T60" s="194"/>
      <c r="U60" s="194"/>
      <c r="V60" s="195"/>
    </row>
    <row r="61" spans="1:22" ht="13.5" thickBot="1">
      <c r="A61" s="47"/>
      <c r="B61" s="204" t="s">
        <v>10</v>
      </c>
      <c r="C61" s="204"/>
      <c r="D61" s="204"/>
      <c r="E61" s="204"/>
      <c r="F61" s="204" t="s">
        <v>11</v>
      </c>
      <c r="G61" s="204"/>
      <c r="H61" s="204"/>
      <c r="I61" s="254"/>
      <c r="J61" s="245" t="s">
        <v>53</v>
      </c>
      <c r="K61" s="246"/>
      <c r="L61" s="246"/>
      <c r="M61" s="246"/>
      <c r="N61" s="246"/>
      <c r="O61" s="246"/>
      <c r="P61" s="246"/>
      <c r="Q61" s="246"/>
      <c r="R61" s="247"/>
      <c r="S61" s="196"/>
      <c r="T61" s="197"/>
      <c r="U61" s="197"/>
      <c r="V61" s="198"/>
    </row>
    <row r="62" ht="12.75">
      <c r="R62"/>
    </row>
    <row r="63" ht="12.75">
      <c r="R63"/>
    </row>
    <row r="64" spans="19:21" ht="12.75">
      <c r="S64" s="132"/>
      <c r="T64" s="73"/>
      <c r="U64" s="73"/>
    </row>
    <row r="65" spans="19:21" ht="12.75">
      <c r="S65" s="132"/>
      <c r="T65" s="73"/>
      <c r="U65" s="73"/>
    </row>
    <row r="66" spans="19:21" ht="12.75">
      <c r="S66" s="132"/>
      <c r="T66" s="73"/>
      <c r="U66" s="73"/>
    </row>
  </sheetData>
  <sheetProtection/>
  <mergeCells count="78">
    <mergeCell ref="S48:V48"/>
    <mergeCell ref="A47:R47"/>
    <mergeCell ref="S45:V45"/>
    <mergeCell ref="S46:V46"/>
    <mergeCell ref="S47:V47"/>
    <mergeCell ref="Q45:Q46"/>
    <mergeCell ref="H45:I45"/>
    <mergeCell ref="C45:G45"/>
    <mergeCell ref="J45:N45"/>
    <mergeCell ref="A45:B45"/>
    <mergeCell ref="X6:AC6"/>
    <mergeCell ref="X7:AC7"/>
    <mergeCell ref="I6:J6"/>
    <mergeCell ref="K6:L6"/>
    <mergeCell ref="O6:R6"/>
    <mergeCell ref="A7:P7"/>
    <mergeCell ref="Q7:R13"/>
    <mergeCell ref="J8:K8"/>
    <mergeCell ref="F61:H61"/>
    <mergeCell ref="A53:H53"/>
    <mergeCell ref="A54:H54"/>
    <mergeCell ref="J61:R61"/>
    <mergeCell ref="A58:I58"/>
    <mergeCell ref="J58:R59"/>
    <mergeCell ref="I57:L57"/>
    <mergeCell ref="I59:I61"/>
    <mergeCell ref="J60:R60"/>
    <mergeCell ref="Q55:R56"/>
    <mergeCell ref="A1:A2"/>
    <mergeCell ref="A3:A4"/>
    <mergeCell ref="B3:R4"/>
    <mergeCell ref="I53:R54"/>
    <mergeCell ref="A49:A51"/>
    <mergeCell ref="O45:P45"/>
    <mergeCell ref="C12:P12"/>
    <mergeCell ref="E8:F8"/>
    <mergeCell ref="N10:P10"/>
    <mergeCell ref="B8:D8"/>
    <mergeCell ref="R33:R45"/>
    <mergeCell ref="B59:E60"/>
    <mergeCell ref="E10:K10"/>
    <mergeCell ref="B55:E56"/>
    <mergeCell ref="M57:P57"/>
    <mergeCell ref="J56:L56"/>
    <mergeCell ref="C46:D46"/>
    <mergeCell ref="E46:F46"/>
    <mergeCell ref="G46:I46"/>
    <mergeCell ref="B10:D10"/>
    <mergeCell ref="B1:R1"/>
    <mergeCell ref="B2:R2"/>
    <mergeCell ref="F6:H6"/>
    <mergeCell ref="G8:H8"/>
    <mergeCell ref="B6:D6"/>
    <mergeCell ref="B5:R5"/>
    <mergeCell ref="S31:V31"/>
    <mergeCell ref="S8:V9"/>
    <mergeCell ref="O8:P8"/>
    <mergeCell ref="A9:P9"/>
    <mergeCell ref="L10:M10"/>
    <mergeCell ref="A11:P11"/>
    <mergeCell ref="A12:B12"/>
    <mergeCell ref="S49:V61"/>
    <mergeCell ref="B49:R49"/>
    <mergeCell ref="B50:R50"/>
    <mergeCell ref="B51:R51"/>
    <mergeCell ref="F59:H60"/>
    <mergeCell ref="F57:H57"/>
    <mergeCell ref="M55:P56"/>
    <mergeCell ref="B61:E61"/>
    <mergeCell ref="B57:E57"/>
    <mergeCell ref="I55:L55"/>
    <mergeCell ref="Q57:R57"/>
    <mergeCell ref="F55:H56"/>
    <mergeCell ref="J46:K46"/>
    <mergeCell ref="L46:N46"/>
    <mergeCell ref="O46:P46"/>
    <mergeCell ref="B48:R48"/>
    <mergeCell ref="A52:R52"/>
  </mergeCells>
  <printOptions horizontalCentered="1" verticalCentered="1"/>
  <pageMargins left="0.25" right="0.25" top="0.25" bottom="0.25" header="0.5" footer="0"/>
  <pageSetup blackAndWhite="1" fitToHeight="1" fitToWidth="1" horizontalDpi="600" verticalDpi="600" orientation="landscape" scale="68"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AC66"/>
  <sheetViews>
    <sheetView showZeros="0" zoomScalePageLayoutView="0" workbookViewId="0" topLeftCell="A1">
      <selection activeCell="G8" sqref="G8:H8"/>
    </sheetView>
  </sheetViews>
  <sheetFormatPr defaultColWidth="9.140625" defaultRowHeight="12.75"/>
  <cols>
    <col min="1" max="1" width="13.00390625" style="0" customWidth="1"/>
    <col min="2" max="2" width="14.140625" style="0" customWidth="1"/>
    <col min="3" max="7" width="5.57421875" style="0" customWidth="1"/>
    <col min="8" max="8" width="5.421875" style="0" customWidth="1"/>
    <col min="9" max="9" width="5.57421875" style="0" customWidth="1"/>
    <col min="10" max="12" width="5.421875" style="0" customWidth="1"/>
    <col min="13" max="13" width="5.57421875" style="0" customWidth="1"/>
    <col min="14" max="15" width="5.421875" style="0" customWidth="1"/>
    <col min="16" max="16" width="5.28125" style="0" customWidth="1"/>
    <col min="17" max="17" width="6.421875" style="0" bestFit="1" customWidth="1"/>
    <col min="18" max="18" width="7.7109375" style="3" bestFit="1" customWidth="1"/>
    <col min="19" max="19" width="13.28125" style="115" customWidth="1"/>
    <col min="20" max="20" width="12.00390625" style="50" customWidth="1"/>
    <col min="21" max="21" width="10.7109375" style="50" customWidth="1"/>
    <col min="22" max="22" width="10.28125" style="50" customWidth="1"/>
    <col min="23" max="23" width="6.140625" style="50" customWidth="1"/>
    <col min="24" max="24" width="14.57421875" style="50" customWidth="1"/>
    <col min="25" max="25" width="10.28125" style="50" bestFit="1" customWidth="1"/>
    <col min="26" max="26" width="11.00390625" style="50" customWidth="1"/>
    <col min="27" max="27" width="10.28125" style="50" bestFit="1" customWidth="1"/>
    <col min="28" max="29" width="12.28125" style="50" bestFit="1" customWidth="1"/>
    <col min="30" max="16384" width="9.140625" style="50" customWidth="1"/>
  </cols>
  <sheetData>
    <row r="1" spans="1:22" ht="12.75">
      <c r="A1" s="234" t="s">
        <v>59</v>
      </c>
      <c r="B1" s="218" t="s">
        <v>14</v>
      </c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9"/>
      <c r="S1" s="127"/>
      <c r="T1" s="116" t="s">
        <v>106</v>
      </c>
      <c r="U1" s="117"/>
      <c r="V1" s="118"/>
    </row>
    <row r="2" spans="1:22" ht="12.75">
      <c r="A2" s="235"/>
      <c r="B2" s="201" t="s">
        <v>71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20"/>
      <c r="S2" s="128"/>
      <c r="T2" s="53"/>
      <c r="U2" s="53"/>
      <c r="V2" s="54"/>
    </row>
    <row r="3" spans="1:22" ht="12.75">
      <c r="A3" s="235" t="s">
        <v>97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6"/>
      <c r="S3" s="128"/>
      <c r="T3" s="53" t="s">
        <v>72</v>
      </c>
      <c r="U3" s="53"/>
      <c r="V3" s="54"/>
    </row>
    <row r="4" spans="1:22" ht="13.5" thickBot="1">
      <c r="A4" s="237"/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6"/>
      <c r="S4" s="128"/>
      <c r="T4" s="119" t="s">
        <v>60</v>
      </c>
      <c r="U4" s="53"/>
      <c r="V4" s="54"/>
    </row>
    <row r="5" spans="1:22" ht="16.5" thickBot="1">
      <c r="A5" s="152"/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6"/>
      <c r="S5" s="128"/>
      <c r="T5" s="119" t="s">
        <v>61</v>
      </c>
      <c r="U5" s="53"/>
      <c r="V5" s="54"/>
    </row>
    <row r="6" spans="1:29" ht="13.5" thickBot="1">
      <c r="A6" s="40" t="s">
        <v>16</v>
      </c>
      <c r="B6" s="224">
        <f>'Pay11_05-15-12'!B6:D6</f>
        <v>0</v>
      </c>
      <c r="C6" s="224"/>
      <c r="D6" s="224"/>
      <c r="E6" s="42" t="s">
        <v>58</v>
      </c>
      <c r="F6" s="222">
        <f>'Pay11_05-15-12'!F6:H6</f>
        <v>0</v>
      </c>
      <c r="G6" s="222"/>
      <c r="H6" s="222"/>
      <c r="I6" s="267" t="s">
        <v>31</v>
      </c>
      <c r="J6" s="267"/>
      <c r="K6" s="268">
        <f>'Pay11_05-15-12'!K6:L6</f>
        <v>0</v>
      </c>
      <c r="L6" s="268"/>
      <c r="M6" s="39"/>
      <c r="N6" s="44" t="s">
        <v>42</v>
      </c>
      <c r="O6" s="224">
        <f>'Pay11_05-15-12'!O6:R6</f>
        <v>0</v>
      </c>
      <c r="P6" s="224"/>
      <c r="Q6" s="224"/>
      <c r="R6" s="269"/>
      <c r="S6" s="128"/>
      <c r="T6" s="119" t="s">
        <v>62</v>
      </c>
      <c r="U6" s="53"/>
      <c r="V6" s="54"/>
      <c r="X6" s="261" t="s">
        <v>41</v>
      </c>
      <c r="Y6" s="262"/>
      <c r="Z6" s="262"/>
      <c r="AA6" s="262"/>
      <c r="AB6" s="262"/>
      <c r="AC6" s="263"/>
    </row>
    <row r="7" spans="1:29" ht="6" customHeight="1" thickBot="1">
      <c r="A7" s="213"/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270"/>
      <c r="R7" s="271"/>
      <c r="S7" s="129"/>
      <c r="T7" s="120"/>
      <c r="U7" s="120"/>
      <c r="V7" s="121"/>
      <c r="X7" s="264"/>
      <c r="Y7" s="265"/>
      <c r="Z7" s="265"/>
      <c r="AA7" s="265"/>
      <c r="AB7" s="265"/>
      <c r="AC7" s="266"/>
    </row>
    <row r="8" spans="1:29" ht="15" customHeight="1">
      <c r="A8" s="40" t="s">
        <v>17</v>
      </c>
      <c r="B8" s="224">
        <f>'Pay11_05-15-12'!B8:D8</f>
        <v>0</v>
      </c>
      <c r="C8" s="224"/>
      <c r="D8" s="224"/>
      <c r="E8" s="232" t="s">
        <v>18</v>
      </c>
      <c r="F8" s="232"/>
      <c r="G8" s="223">
        <f>'Pay11_05-15-12'!G8:H8+14</f>
        <v>41045</v>
      </c>
      <c r="H8" s="223"/>
      <c r="I8" s="43" t="s">
        <v>19</v>
      </c>
      <c r="J8" s="223">
        <f>G8+13</f>
        <v>41058</v>
      </c>
      <c r="K8" s="223"/>
      <c r="L8" s="39"/>
      <c r="M8" s="42" t="s">
        <v>12</v>
      </c>
      <c r="N8" s="15">
        <f>'Pay11_05-15-12'!N8</f>
        <v>0</v>
      </c>
      <c r="O8" s="188"/>
      <c r="P8" s="188"/>
      <c r="Q8" s="188"/>
      <c r="R8" s="189"/>
      <c r="S8" s="207"/>
      <c r="T8" s="208"/>
      <c r="U8" s="208"/>
      <c r="V8" s="209"/>
      <c r="X8" s="52" t="s">
        <v>24</v>
      </c>
      <c r="Y8" s="34"/>
      <c r="Z8" s="53"/>
      <c r="AA8" s="53"/>
      <c r="AB8" s="53"/>
      <c r="AC8" s="54"/>
    </row>
    <row r="9" spans="1:29" ht="6" customHeight="1" thickBot="1">
      <c r="A9" s="213"/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88"/>
      <c r="R9" s="189"/>
      <c r="S9" s="210"/>
      <c r="T9" s="211"/>
      <c r="U9" s="211"/>
      <c r="V9" s="212"/>
      <c r="X9" s="52"/>
      <c r="Y9" s="34"/>
      <c r="Z9" s="53"/>
      <c r="AA9" s="53"/>
      <c r="AB9" s="53"/>
      <c r="AC9" s="54"/>
    </row>
    <row r="10" spans="1:29" ht="13.5" customHeight="1">
      <c r="A10" s="41" t="s">
        <v>48</v>
      </c>
      <c r="B10" s="233">
        <f>'Pay11_05-15-12'!B10:D10</f>
        <v>0</v>
      </c>
      <c r="C10" s="233"/>
      <c r="D10" s="233"/>
      <c r="E10" s="230" t="s">
        <v>49</v>
      </c>
      <c r="F10" s="230"/>
      <c r="G10" s="230"/>
      <c r="H10" s="230"/>
      <c r="I10" s="230"/>
      <c r="J10" s="230"/>
      <c r="K10" s="230"/>
      <c r="L10" s="214">
        <f>J8+10</f>
        <v>41068</v>
      </c>
      <c r="M10" s="215"/>
      <c r="N10" s="188"/>
      <c r="O10" s="188"/>
      <c r="P10" s="188"/>
      <c r="Q10" s="188"/>
      <c r="R10" s="188"/>
      <c r="S10" s="130"/>
      <c r="T10" s="122"/>
      <c r="U10" s="123"/>
      <c r="V10" s="123"/>
      <c r="X10" s="52"/>
      <c r="Y10" s="34"/>
      <c r="Z10" s="53"/>
      <c r="AA10" s="53"/>
      <c r="AB10" s="53"/>
      <c r="AC10" s="54"/>
    </row>
    <row r="11" spans="1:29" ht="13.5" customHeight="1" thickBot="1">
      <c r="A11" s="213"/>
      <c r="B11" s="176"/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88"/>
      <c r="R11" s="188"/>
      <c r="S11" s="131"/>
      <c r="T11" s="124"/>
      <c r="U11" s="124"/>
      <c r="V11" s="125"/>
      <c r="X11" s="52" t="s">
        <v>35</v>
      </c>
      <c r="Y11" s="32">
        <f>Y8/2080</f>
        <v>0</v>
      </c>
      <c r="Z11" s="53"/>
      <c r="AA11" s="53"/>
      <c r="AB11" s="53"/>
      <c r="AC11" s="54"/>
    </row>
    <row r="12" spans="1:29" ht="14.25" customHeight="1" thickBot="1">
      <c r="A12" s="216"/>
      <c r="B12" s="217"/>
      <c r="C12" s="240" t="s">
        <v>43</v>
      </c>
      <c r="D12" s="241"/>
      <c r="E12" s="241"/>
      <c r="F12" s="241"/>
      <c r="G12" s="241"/>
      <c r="H12" s="241"/>
      <c r="I12" s="241"/>
      <c r="J12" s="241"/>
      <c r="K12" s="241"/>
      <c r="L12" s="241"/>
      <c r="M12" s="241"/>
      <c r="N12" s="241"/>
      <c r="O12" s="241"/>
      <c r="P12" s="242"/>
      <c r="Q12" s="188"/>
      <c r="R12" s="188"/>
      <c r="S12" s="131"/>
      <c r="T12" s="124" t="s">
        <v>63</v>
      </c>
      <c r="U12" s="124"/>
      <c r="V12" s="125"/>
      <c r="X12" s="52" t="s">
        <v>36</v>
      </c>
      <c r="Y12" s="33"/>
      <c r="Z12" s="53"/>
      <c r="AA12" s="53"/>
      <c r="AB12" s="53"/>
      <c r="AC12" s="54"/>
    </row>
    <row r="13" spans="1:29" ht="13.5" thickBot="1">
      <c r="A13" s="77" t="s">
        <v>56</v>
      </c>
      <c r="B13" s="78" t="s">
        <v>55</v>
      </c>
      <c r="C13" s="81">
        <f>G8</f>
        <v>41045</v>
      </c>
      <c r="D13" s="82">
        <f aca="true" t="shared" si="0" ref="D13:P13">C13+1</f>
        <v>41046</v>
      </c>
      <c r="E13" s="83">
        <f t="shared" si="0"/>
        <v>41047</v>
      </c>
      <c r="F13" s="82">
        <f t="shared" si="0"/>
        <v>41048</v>
      </c>
      <c r="G13" s="83">
        <f t="shared" si="0"/>
        <v>41049</v>
      </c>
      <c r="H13" s="82">
        <f t="shared" si="0"/>
        <v>41050</v>
      </c>
      <c r="I13" s="83">
        <f t="shared" si="0"/>
        <v>41051</v>
      </c>
      <c r="J13" s="84">
        <f t="shared" si="0"/>
        <v>41052</v>
      </c>
      <c r="K13" s="83">
        <f t="shared" si="0"/>
        <v>41053</v>
      </c>
      <c r="L13" s="82">
        <f t="shared" si="0"/>
        <v>41054</v>
      </c>
      <c r="M13" s="83">
        <f t="shared" si="0"/>
        <v>41055</v>
      </c>
      <c r="N13" s="82">
        <f t="shared" si="0"/>
        <v>41056</v>
      </c>
      <c r="O13" s="83">
        <f t="shared" si="0"/>
        <v>41057</v>
      </c>
      <c r="P13" s="85">
        <f t="shared" si="0"/>
        <v>41058</v>
      </c>
      <c r="Q13" s="188"/>
      <c r="R13" s="188"/>
      <c r="S13" s="131"/>
      <c r="T13" s="124" t="s">
        <v>75</v>
      </c>
      <c r="U13" s="124"/>
      <c r="V13" s="125"/>
      <c r="X13" s="55"/>
      <c r="Y13" s="51" t="s">
        <v>37</v>
      </c>
      <c r="Z13" s="51" t="s">
        <v>37</v>
      </c>
      <c r="AA13" s="51" t="s">
        <v>25</v>
      </c>
      <c r="AB13" s="51" t="s">
        <v>27</v>
      </c>
      <c r="AC13" s="56" t="s">
        <v>2</v>
      </c>
    </row>
    <row r="14" spans="1:29" ht="13.5" thickBot="1">
      <c r="A14" s="79" t="s">
        <v>57</v>
      </c>
      <c r="B14" s="80" t="s">
        <v>50</v>
      </c>
      <c r="C14" s="86">
        <f aca="true" t="shared" si="1" ref="C14:P14">WEEKDAY(C13)</f>
        <v>4</v>
      </c>
      <c r="D14" s="87">
        <f t="shared" si="1"/>
        <v>5</v>
      </c>
      <c r="E14" s="88">
        <f t="shared" si="1"/>
        <v>6</v>
      </c>
      <c r="F14" s="87">
        <f t="shared" si="1"/>
        <v>7</v>
      </c>
      <c r="G14" s="88">
        <f t="shared" si="1"/>
        <v>1</v>
      </c>
      <c r="H14" s="87">
        <f t="shared" si="1"/>
        <v>2</v>
      </c>
      <c r="I14" s="88">
        <f t="shared" si="1"/>
        <v>3</v>
      </c>
      <c r="J14" s="89">
        <f t="shared" si="1"/>
        <v>4</v>
      </c>
      <c r="K14" s="88">
        <f t="shared" si="1"/>
        <v>5</v>
      </c>
      <c r="L14" s="87">
        <f t="shared" si="1"/>
        <v>6</v>
      </c>
      <c r="M14" s="88">
        <f t="shared" si="1"/>
        <v>7</v>
      </c>
      <c r="N14" s="87">
        <f t="shared" si="1"/>
        <v>1</v>
      </c>
      <c r="O14" s="88">
        <f t="shared" si="1"/>
        <v>2</v>
      </c>
      <c r="P14" s="90">
        <f t="shared" si="1"/>
        <v>3</v>
      </c>
      <c r="Q14" s="91" t="s">
        <v>2</v>
      </c>
      <c r="R14" s="142" t="s">
        <v>15</v>
      </c>
      <c r="S14" s="131"/>
      <c r="T14" s="124" t="s">
        <v>65</v>
      </c>
      <c r="U14" s="124"/>
      <c r="V14" s="125"/>
      <c r="X14" s="57"/>
      <c r="Y14" s="58" t="s">
        <v>38</v>
      </c>
      <c r="Z14" s="58" t="s">
        <v>39</v>
      </c>
      <c r="AA14" s="58" t="s">
        <v>26</v>
      </c>
      <c r="AB14" s="58" t="s">
        <v>28</v>
      </c>
      <c r="AC14" s="59" t="s">
        <v>40</v>
      </c>
    </row>
    <row r="15" spans="1:29" ht="15.75" customHeight="1">
      <c r="A15" s="172">
        <f>'Pay11_05-15-12'!A15</f>
        <v>0</v>
      </c>
      <c r="B15" s="157">
        <f>'Pay11_05-15-12'!B15</f>
        <v>1</v>
      </c>
      <c r="C15" s="27"/>
      <c r="D15" s="28"/>
      <c r="E15" s="29"/>
      <c r="F15" s="7"/>
      <c r="G15" s="8"/>
      <c r="H15" s="28"/>
      <c r="I15" s="29"/>
      <c r="J15" s="30"/>
      <c r="K15" s="29"/>
      <c r="L15" s="28"/>
      <c r="M15" s="8"/>
      <c r="N15" s="7"/>
      <c r="O15" s="29"/>
      <c r="P15" s="31"/>
      <c r="Q15" s="93">
        <f>SUM(C15:P15)</f>
        <v>0</v>
      </c>
      <c r="R15" s="161">
        <f>ROUND(IF(Q15&gt;0,Q15/$Q$32,B15),2)</f>
        <v>1</v>
      </c>
      <c r="S15" s="158"/>
      <c r="T15" s="124" t="s">
        <v>76</v>
      </c>
      <c r="U15" s="124"/>
      <c r="V15" s="125"/>
      <c r="X15" s="173">
        <f aca="true" t="shared" si="2" ref="X15:X31">A15</f>
        <v>0</v>
      </c>
      <c r="Y15" s="36"/>
      <c r="Z15" s="60">
        <f aca="true" t="shared" si="3" ref="Z15:Z31">(AA15+AB15)*Y15</f>
        <v>0</v>
      </c>
      <c r="AA15" s="61">
        <f aca="true" t="shared" si="4" ref="AA15:AA31">IF($B$32&gt;0,80*$Y$11*R15,($Y$11*Q15)+($Y$11*$Q$43*R15))</f>
        <v>0</v>
      </c>
      <c r="AB15" s="62">
        <f aca="true" t="shared" si="5" ref="AB15:AB31">AA15*$Y$12</f>
        <v>0</v>
      </c>
      <c r="AC15" s="62">
        <f aca="true" t="shared" si="6" ref="AC15:AC31">SUM(Z15:AB15)</f>
        <v>0</v>
      </c>
    </row>
    <row r="16" spans="1:29" ht="15.75" customHeight="1">
      <c r="A16" s="172">
        <f>'Pay11_05-15-12'!A16</f>
        <v>0</v>
      </c>
      <c r="B16" s="157">
        <f>'Pay11_05-15-12'!B16</f>
        <v>0</v>
      </c>
      <c r="C16" s="10"/>
      <c r="D16" s="2"/>
      <c r="E16" s="1"/>
      <c r="F16" s="2"/>
      <c r="G16" s="1"/>
      <c r="H16" s="2"/>
      <c r="I16" s="1"/>
      <c r="J16" s="6"/>
      <c r="K16" s="1"/>
      <c r="L16" s="2"/>
      <c r="M16" s="1"/>
      <c r="N16" s="2"/>
      <c r="O16" s="1"/>
      <c r="P16" s="13"/>
      <c r="Q16" s="93">
        <f aca="true" t="shared" si="7" ref="Q16:Q31">SUM(C16:P16)</f>
        <v>0</v>
      </c>
      <c r="R16" s="162">
        <f aca="true" t="shared" si="8" ref="R16:R31">ROUND(IF(Q16&gt;0,Q16/$Q$32,B16),2)</f>
        <v>0</v>
      </c>
      <c r="S16" s="158"/>
      <c r="T16" s="124" t="s">
        <v>66</v>
      </c>
      <c r="U16" s="124"/>
      <c r="V16" s="125"/>
      <c r="X16" s="174">
        <f t="shared" si="2"/>
        <v>0</v>
      </c>
      <c r="Y16" s="37"/>
      <c r="Z16" s="63">
        <f t="shared" si="3"/>
        <v>0</v>
      </c>
      <c r="AA16" s="64">
        <f t="shared" si="4"/>
        <v>0</v>
      </c>
      <c r="AB16" s="65">
        <f t="shared" si="5"/>
        <v>0</v>
      </c>
      <c r="AC16" s="65">
        <f t="shared" si="6"/>
        <v>0</v>
      </c>
    </row>
    <row r="17" spans="1:29" ht="15.75" customHeight="1">
      <c r="A17" s="172">
        <f>'Pay11_05-15-12'!A17</f>
        <v>0</v>
      </c>
      <c r="B17" s="157">
        <f>'Pay11_05-15-12'!B17</f>
        <v>0</v>
      </c>
      <c r="C17" s="10"/>
      <c r="D17" s="2"/>
      <c r="E17" s="49"/>
      <c r="F17" s="2"/>
      <c r="G17" s="1"/>
      <c r="H17" s="2"/>
      <c r="I17" s="1"/>
      <c r="J17" s="6"/>
      <c r="K17" s="1"/>
      <c r="L17" s="2"/>
      <c r="M17" s="1"/>
      <c r="N17" s="2"/>
      <c r="O17" s="1"/>
      <c r="P17" s="13"/>
      <c r="Q17" s="93">
        <f t="shared" si="7"/>
        <v>0</v>
      </c>
      <c r="R17" s="162">
        <f t="shared" si="8"/>
        <v>0</v>
      </c>
      <c r="S17" s="158"/>
      <c r="T17" s="124" t="s">
        <v>64</v>
      </c>
      <c r="U17" s="124"/>
      <c r="V17" s="125"/>
      <c r="X17" s="174">
        <f t="shared" si="2"/>
        <v>0</v>
      </c>
      <c r="Y17" s="37"/>
      <c r="Z17" s="63">
        <f t="shared" si="3"/>
        <v>0</v>
      </c>
      <c r="AA17" s="64">
        <f t="shared" si="4"/>
        <v>0</v>
      </c>
      <c r="AB17" s="65">
        <f t="shared" si="5"/>
        <v>0</v>
      </c>
      <c r="AC17" s="65">
        <f t="shared" si="6"/>
        <v>0</v>
      </c>
    </row>
    <row r="18" spans="1:29" ht="15.75" customHeight="1">
      <c r="A18" s="172">
        <f>'Pay11_05-15-12'!A18</f>
        <v>0</v>
      </c>
      <c r="B18" s="157">
        <f>'Pay11_05-15-12'!B18</f>
        <v>0</v>
      </c>
      <c r="C18" s="10"/>
      <c r="D18" s="2"/>
      <c r="E18" s="1"/>
      <c r="F18" s="2"/>
      <c r="G18" s="1"/>
      <c r="H18" s="2"/>
      <c r="I18" s="1"/>
      <c r="J18" s="6"/>
      <c r="K18" s="1"/>
      <c r="L18" s="2"/>
      <c r="M18" s="1"/>
      <c r="N18" s="2"/>
      <c r="O18" s="1"/>
      <c r="P18" s="13"/>
      <c r="Q18" s="93">
        <f t="shared" si="7"/>
        <v>0</v>
      </c>
      <c r="R18" s="162">
        <f t="shared" si="8"/>
        <v>0</v>
      </c>
      <c r="S18" s="158"/>
      <c r="T18" s="124" t="s">
        <v>67</v>
      </c>
      <c r="U18" s="124"/>
      <c r="V18" s="125"/>
      <c r="X18" s="174">
        <f t="shared" si="2"/>
        <v>0</v>
      </c>
      <c r="Y18" s="37"/>
      <c r="Z18" s="63">
        <f t="shared" si="3"/>
        <v>0</v>
      </c>
      <c r="AA18" s="64">
        <f t="shared" si="4"/>
        <v>0</v>
      </c>
      <c r="AB18" s="65">
        <f t="shared" si="5"/>
        <v>0</v>
      </c>
      <c r="AC18" s="65">
        <f t="shared" si="6"/>
        <v>0</v>
      </c>
    </row>
    <row r="19" spans="1:29" ht="15.75" customHeight="1">
      <c r="A19" s="172">
        <f>'Pay11_05-15-12'!A19</f>
        <v>0</v>
      </c>
      <c r="B19" s="157">
        <f>'Pay11_05-15-12'!B19</f>
        <v>0</v>
      </c>
      <c r="C19" s="10"/>
      <c r="D19" s="2"/>
      <c r="E19" s="1"/>
      <c r="F19" s="2"/>
      <c r="G19" s="1"/>
      <c r="H19" s="2"/>
      <c r="I19" s="1"/>
      <c r="J19" s="6"/>
      <c r="K19" s="1"/>
      <c r="L19" s="2"/>
      <c r="M19" s="1"/>
      <c r="N19" s="2"/>
      <c r="O19" s="1"/>
      <c r="P19" s="13"/>
      <c r="Q19" s="93">
        <f t="shared" si="7"/>
        <v>0</v>
      </c>
      <c r="R19" s="162">
        <f t="shared" si="8"/>
        <v>0</v>
      </c>
      <c r="S19" s="158"/>
      <c r="T19" s="124" t="s">
        <v>73</v>
      </c>
      <c r="U19" s="124"/>
      <c r="V19" s="125"/>
      <c r="X19" s="174">
        <f t="shared" si="2"/>
        <v>0</v>
      </c>
      <c r="Y19" s="37"/>
      <c r="Z19" s="63">
        <f t="shared" si="3"/>
        <v>0</v>
      </c>
      <c r="AA19" s="64">
        <f t="shared" si="4"/>
        <v>0</v>
      </c>
      <c r="AB19" s="65">
        <f t="shared" si="5"/>
        <v>0</v>
      </c>
      <c r="AC19" s="65">
        <f t="shared" si="6"/>
        <v>0</v>
      </c>
    </row>
    <row r="20" spans="1:29" ht="15.75" customHeight="1" thickBot="1">
      <c r="A20" s="172">
        <f>'Pay11_05-15-12'!A20</f>
        <v>0</v>
      </c>
      <c r="B20" s="157">
        <f>'Pay11_05-15-12'!B20</f>
        <v>0</v>
      </c>
      <c r="C20" s="10"/>
      <c r="D20" s="2"/>
      <c r="E20" s="1"/>
      <c r="F20" s="159"/>
      <c r="G20" s="159"/>
      <c r="H20" s="2"/>
      <c r="I20" s="1"/>
      <c r="J20" s="10"/>
      <c r="K20" s="159"/>
      <c r="L20" s="2"/>
      <c r="M20" s="1"/>
      <c r="N20" s="2"/>
      <c r="O20" s="1"/>
      <c r="P20" s="13"/>
      <c r="Q20" s="93">
        <f t="shared" si="7"/>
        <v>0</v>
      </c>
      <c r="R20" s="162">
        <f t="shared" si="8"/>
        <v>0</v>
      </c>
      <c r="S20" s="160"/>
      <c r="T20" s="126"/>
      <c r="U20" s="143"/>
      <c r="V20" s="144"/>
      <c r="X20" s="174">
        <f t="shared" si="2"/>
        <v>0</v>
      </c>
      <c r="Y20" s="37"/>
      <c r="Z20" s="63">
        <f t="shared" si="3"/>
        <v>0</v>
      </c>
      <c r="AA20" s="64">
        <f t="shared" si="4"/>
        <v>0</v>
      </c>
      <c r="AB20" s="65">
        <f t="shared" si="5"/>
        <v>0</v>
      </c>
      <c r="AC20" s="65">
        <f t="shared" si="6"/>
        <v>0</v>
      </c>
    </row>
    <row r="21" spans="1:29" ht="15.75" customHeight="1">
      <c r="A21" s="172">
        <f>'Pay11_05-15-12'!A21</f>
        <v>0</v>
      </c>
      <c r="B21" s="157">
        <f>'Pay11_05-15-12'!B21</f>
        <v>0</v>
      </c>
      <c r="C21" s="19"/>
      <c r="D21" s="16"/>
      <c r="E21" s="15"/>
      <c r="F21" s="21"/>
      <c r="G21" s="21"/>
      <c r="H21" s="159"/>
      <c r="I21" s="13"/>
      <c r="J21" s="19"/>
      <c r="K21" s="21"/>
      <c r="L21" s="159"/>
      <c r="M21" s="2"/>
      <c r="N21" s="16"/>
      <c r="O21" s="15"/>
      <c r="P21" s="17"/>
      <c r="Q21" s="93">
        <f t="shared" si="7"/>
        <v>0</v>
      </c>
      <c r="R21" s="162">
        <f t="shared" si="8"/>
        <v>0</v>
      </c>
      <c r="S21" s="169"/>
      <c r="T21" s="33"/>
      <c r="U21" s="170"/>
      <c r="V21" s="171"/>
      <c r="X21" s="174">
        <f aca="true" t="shared" si="9" ref="X21:X29">A21</f>
        <v>0</v>
      </c>
      <c r="Y21" s="37"/>
      <c r="Z21" s="63">
        <f aca="true" t="shared" si="10" ref="Z21:Z29">(AA21+AB21)*Y21</f>
        <v>0</v>
      </c>
      <c r="AA21" s="64">
        <f aca="true" t="shared" si="11" ref="AA21:AA29">IF($B$32&gt;0,80*$Y$11*R21,($Y$11*Q21)+($Y$11*$Q$43*R21))</f>
        <v>0</v>
      </c>
      <c r="AB21" s="65">
        <f aca="true" t="shared" si="12" ref="AB21:AB29">AA21*$Y$12</f>
        <v>0</v>
      </c>
      <c r="AC21" s="65">
        <f aca="true" t="shared" si="13" ref="AC21:AC29">SUM(Z21:AB21)</f>
        <v>0</v>
      </c>
    </row>
    <row r="22" spans="1:29" ht="15.75" customHeight="1">
      <c r="A22" s="172">
        <f>'Pay11_05-15-12'!A22</f>
        <v>0</v>
      </c>
      <c r="B22" s="157">
        <f>'Pay11_05-15-12'!B22</f>
        <v>0</v>
      </c>
      <c r="C22" s="19"/>
      <c r="D22" s="16"/>
      <c r="E22" s="15"/>
      <c r="F22" s="21"/>
      <c r="G22" s="21"/>
      <c r="H22" s="159"/>
      <c r="I22" s="13"/>
      <c r="J22" s="19"/>
      <c r="K22" s="21"/>
      <c r="L22" s="159"/>
      <c r="M22" s="2"/>
      <c r="N22" s="16"/>
      <c r="O22" s="15"/>
      <c r="P22" s="17"/>
      <c r="Q22" s="93">
        <f>SUM(C22:P22)</f>
        <v>0</v>
      </c>
      <c r="R22" s="162">
        <f>ROUND(IF(Q22&gt;0,Q22/$Q$32,B22),2)</f>
        <v>0</v>
      </c>
      <c r="S22" s="169"/>
      <c r="T22" s="33"/>
      <c r="U22" s="170"/>
      <c r="V22" s="171"/>
      <c r="X22" s="174">
        <f t="shared" si="9"/>
        <v>0</v>
      </c>
      <c r="Y22" s="37"/>
      <c r="Z22" s="63">
        <f t="shared" si="10"/>
        <v>0</v>
      </c>
      <c r="AA22" s="64">
        <f t="shared" si="11"/>
        <v>0</v>
      </c>
      <c r="AB22" s="65">
        <f t="shared" si="12"/>
        <v>0</v>
      </c>
      <c r="AC22" s="65">
        <f t="shared" si="13"/>
        <v>0</v>
      </c>
    </row>
    <row r="23" spans="1:29" ht="15.75" customHeight="1">
      <c r="A23" s="172">
        <f>'Pay11_05-15-12'!A23</f>
        <v>0</v>
      </c>
      <c r="B23" s="157">
        <f>'Pay11_05-15-12'!B23</f>
        <v>0</v>
      </c>
      <c r="C23" s="19"/>
      <c r="D23" s="16"/>
      <c r="E23" s="15"/>
      <c r="F23" s="21"/>
      <c r="G23" s="21"/>
      <c r="H23" s="159"/>
      <c r="I23" s="13"/>
      <c r="J23" s="19"/>
      <c r="K23" s="21"/>
      <c r="L23" s="159"/>
      <c r="M23" s="2"/>
      <c r="N23" s="16"/>
      <c r="O23" s="15"/>
      <c r="P23" s="17"/>
      <c r="Q23" s="93">
        <f>SUM(C23:P23)</f>
        <v>0</v>
      </c>
      <c r="R23" s="162">
        <f>ROUND(IF(Q23&gt;0,Q23/$Q$32,B23),2)</f>
        <v>0</v>
      </c>
      <c r="S23" s="169"/>
      <c r="T23" s="33"/>
      <c r="U23" s="170"/>
      <c r="V23" s="171"/>
      <c r="X23" s="174">
        <f t="shared" si="9"/>
        <v>0</v>
      </c>
      <c r="Y23" s="37"/>
      <c r="Z23" s="63">
        <f t="shared" si="10"/>
        <v>0</v>
      </c>
      <c r="AA23" s="64">
        <f t="shared" si="11"/>
        <v>0</v>
      </c>
      <c r="AB23" s="65">
        <f t="shared" si="12"/>
        <v>0</v>
      </c>
      <c r="AC23" s="65">
        <f t="shared" si="13"/>
        <v>0</v>
      </c>
    </row>
    <row r="24" spans="1:29" ht="15.75" customHeight="1">
      <c r="A24" s="172">
        <f>'Pay11_05-15-12'!A24</f>
        <v>0</v>
      </c>
      <c r="B24" s="157">
        <f>'Pay11_05-15-12'!B24</f>
        <v>0</v>
      </c>
      <c r="C24" s="19"/>
      <c r="D24" s="16"/>
      <c r="E24" s="15"/>
      <c r="F24" s="21"/>
      <c r="G24" s="21"/>
      <c r="H24" s="159"/>
      <c r="I24" s="13"/>
      <c r="J24" s="19"/>
      <c r="K24" s="21"/>
      <c r="L24" s="159"/>
      <c r="M24" s="2"/>
      <c r="N24" s="16"/>
      <c r="O24" s="15"/>
      <c r="P24" s="17"/>
      <c r="Q24" s="93">
        <f>SUM(C24:P24)</f>
        <v>0</v>
      </c>
      <c r="R24" s="162">
        <f>ROUND(IF(Q24&gt;0,Q24/$Q$32,B24),2)</f>
        <v>0</v>
      </c>
      <c r="S24" s="169"/>
      <c r="T24" s="33"/>
      <c r="U24" s="170"/>
      <c r="V24" s="171"/>
      <c r="X24" s="174">
        <f t="shared" si="9"/>
        <v>0</v>
      </c>
      <c r="Y24" s="37"/>
      <c r="Z24" s="63">
        <f t="shared" si="10"/>
        <v>0</v>
      </c>
      <c r="AA24" s="64">
        <f t="shared" si="11"/>
        <v>0</v>
      </c>
      <c r="AB24" s="65">
        <f t="shared" si="12"/>
        <v>0</v>
      </c>
      <c r="AC24" s="65">
        <f t="shared" si="13"/>
        <v>0</v>
      </c>
    </row>
    <row r="25" spans="1:29" ht="15.75" customHeight="1">
      <c r="A25" s="172">
        <f>'Pay11_05-15-12'!A25</f>
        <v>0</v>
      </c>
      <c r="B25" s="157">
        <f>'Pay11_05-15-12'!B25</f>
        <v>0</v>
      </c>
      <c r="C25" s="19"/>
      <c r="D25" s="16"/>
      <c r="E25" s="15"/>
      <c r="F25" s="21"/>
      <c r="G25" s="21"/>
      <c r="H25" s="159"/>
      <c r="I25" s="13"/>
      <c r="J25" s="19"/>
      <c r="K25" s="21"/>
      <c r="L25" s="159"/>
      <c r="M25" s="2"/>
      <c r="N25" s="16"/>
      <c r="O25" s="15"/>
      <c r="P25" s="17"/>
      <c r="Q25" s="93">
        <f>SUM(C25:P25)</f>
        <v>0</v>
      </c>
      <c r="R25" s="162">
        <f>ROUND(IF(Q25&gt;0,Q25/$Q$32,B25),2)</f>
        <v>0</v>
      </c>
      <c r="S25" s="169"/>
      <c r="T25" s="33"/>
      <c r="U25" s="170"/>
      <c r="V25" s="171"/>
      <c r="X25" s="174">
        <f t="shared" si="9"/>
        <v>0</v>
      </c>
      <c r="Y25" s="37"/>
      <c r="Z25" s="63">
        <f t="shared" si="10"/>
        <v>0</v>
      </c>
      <c r="AA25" s="64">
        <f t="shared" si="11"/>
        <v>0</v>
      </c>
      <c r="AB25" s="65">
        <f t="shared" si="12"/>
        <v>0</v>
      </c>
      <c r="AC25" s="65">
        <f t="shared" si="13"/>
        <v>0</v>
      </c>
    </row>
    <row r="26" spans="1:29" ht="15.75" customHeight="1">
      <c r="A26" s="172">
        <f>'Pay11_05-15-12'!A26</f>
        <v>0</v>
      </c>
      <c r="B26" s="157">
        <f>'Pay11_05-15-12'!B26</f>
        <v>0</v>
      </c>
      <c r="C26" s="19"/>
      <c r="D26" s="16"/>
      <c r="E26" s="15"/>
      <c r="F26" s="21"/>
      <c r="G26" s="21"/>
      <c r="H26" s="21"/>
      <c r="I26" s="17"/>
      <c r="J26" s="19"/>
      <c r="K26" s="21"/>
      <c r="L26" s="21"/>
      <c r="M26" s="16"/>
      <c r="N26" s="16"/>
      <c r="O26" s="15"/>
      <c r="P26" s="17"/>
      <c r="Q26" s="93">
        <f t="shared" si="7"/>
        <v>0</v>
      </c>
      <c r="R26" s="162">
        <f t="shared" si="8"/>
        <v>0</v>
      </c>
      <c r="S26" s="169"/>
      <c r="T26" s="33"/>
      <c r="U26" s="170"/>
      <c r="V26" s="171"/>
      <c r="X26" s="174">
        <f t="shared" si="9"/>
        <v>0</v>
      </c>
      <c r="Y26" s="37"/>
      <c r="Z26" s="63">
        <f t="shared" si="10"/>
        <v>0</v>
      </c>
      <c r="AA26" s="64">
        <f t="shared" si="11"/>
        <v>0</v>
      </c>
      <c r="AB26" s="65">
        <f t="shared" si="12"/>
        <v>0</v>
      </c>
      <c r="AC26" s="65">
        <f t="shared" si="13"/>
        <v>0</v>
      </c>
    </row>
    <row r="27" spans="1:29" ht="15.75" customHeight="1">
      <c r="A27" s="172">
        <f>'Pay11_05-15-12'!A27</f>
        <v>0</v>
      </c>
      <c r="B27" s="157">
        <f>'Pay11_05-15-12'!B27</f>
        <v>0</v>
      </c>
      <c r="C27" s="19"/>
      <c r="D27" s="16"/>
      <c r="E27" s="15"/>
      <c r="F27" s="21"/>
      <c r="G27" s="21"/>
      <c r="H27" s="21"/>
      <c r="I27" s="17"/>
      <c r="J27" s="19"/>
      <c r="K27" s="21"/>
      <c r="L27" s="21"/>
      <c r="M27" s="16"/>
      <c r="N27" s="16"/>
      <c r="O27" s="15"/>
      <c r="P27" s="17"/>
      <c r="Q27" s="93">
        <f t="shared" si="7"/>
        <v>0</v>
      </c>
      <c r="R27" s="162">
        <f t="shared" si="8"/>
        <v>0</v>
      </c>
      <c r="S27" s="169"/>
      <c r="T27" s="33"/>
      <c r="U27" s="170"/>
      <c r="V27" s="171"/>
      <c r="X27" s="174">
        <f t="shared" si="9"/>
        <v>0</v>
      </c>
      <c r="Y27" s="37"/>
      <c r="Z27" s="63">
        <f t="shared" si="10"/>
        <v>0</v>
      </c>
      <c r="AA27" s="64">
        <f t="shared" si="11"/>
        <v>0</v>
      </c>
      <c r="AB27" s="65">
        <f t="shared" si="12"/>
        <v>0</v>
      </c>
      <c r="AC27" s="65">
        <f t="shared" si="13"/>
        <v>0</v>
      </c>
    </row>
    <row r="28" spans="1:29" ht="15.75" customHeight="1">
      <c r="A28" s="172">
        <f>'Pay11_05-15-12'!A28</f>
        <v>0</v>
      </c>
      <c r="B28" s="157">
        <f>'Pay11_05-15-12'!B28</f>
        <v>0</v>
      </c>
      <c r="C28" s="19"/>
      <c r="D28" s="16"/>
      <c r="E28" s="15"/>
      <c r="F28" s="21"/>
      <c r="G28" s="21"/>
      <c r="H28" s="21"/>
      <c r="I28" s="17"/>
      <c r="J28" s="19"/>
      <c r="K28" s="21"/>
      <c r="L28" s="21"/>
      <c r="M28" s="16"/>
      <c r="N28" s="16"/>
      <c r="O28" s="15"/>
      <c r="P28" s="17"/>
      <c r="Q28" s="93">
        <f t="shared" si="7"/>
        <v>0</v>
      </c>
      <c r="R28" s="162">
        <f t="shared" si="8"/>
        <v>0</v>
      </c>
      <c r="S28" s="169"/>
      <c r="T28" s="33"/>
      <c r="U28" s="170"/>
      <c r="V28" s="171"/>
      <c r="X28" s="174">
        <f t="shared" si="9"/>
        <v>0</v>
      </c>
      <c r="Y28" s="37"/>
      <c r="Z28" s="63">
        <f t="shared" si="10"/>
        <v>0</v>
      </c>
      <c r="AA28" s="64">
        <f t="shared" si="11"/>
        <v>0</v>
      </c>
      <c r="AB28" s="65">
        <f t="shared" si="12"/>
        <v>0</v>
      </c>
      <c r="AC28" s="65">
        <f t="shared" si="13"/>
        <v>0</v>
      </c>
    </row>
    <row r="29" spans="1:29" ht="15.75" customHeight="1">
      <c r="A29" s="172">
        <f>'Pay11_05-15-12'!A29</f>
        <v>0</v>
      </c>
      <c r="B29" s="157">
        <f>'Pay11_05-15-12'!B29</f>
        <v>0</v>
      </c>
      <c r="C29" s="19"/>
      <c r="D29" s="16"/>
      <c r="E29" s="15"/>
      <c r="F29" s="21"/>
      <c r="G29" s="21"/>
      <c r="H29" s="21"/>
      <c r="I29" s="17"/>
      <c r="J29" s="19"/>
      <c r="K29" s="21"/>
      <c r="L29" s="21"/>
      <c r="M29" s="16"/>
      <c r="N29" s="16"/>
      <c r="O29" s="15"/>
      <c r="P29" s="17"/>
      <c r="Q29" s="93">
        <f t="shared" si="7"/>
        <v>0</v>
      </c>
      <c r="R29" s="162">
        <f t="shared" si="8"/>
        <v>0</v>
      </c>
      <c r="S29" s="169"/>
      <c r="T29" s="33"/>
      <c r="U29" s="170"/>
      <c r="V29" s="171"/>
      <c r="X29" s="174">
        <f t="shared" si="9"/>
        <v>0</v>
      </c>
      <c r="Y29" s="37"/>
      <c r="Z29" s="63">
        <f t="shared" si="10"/>
        <v>0</v>
      </c>
      <c r="AA29" s="64">
        <f t="shared" si="11"/>
        <v>0</v>
      </c>
      <c r="AB29" s="65">
        <f t="shared" si="12"/>
        <v>0</v>
      </c>
      <c r="AC29" s="65">
        <f t="shared" si="13"/>
        <v>0</v>
      </c>
    </row>
    <row r="30" spans="1:29" ht="15.75" customHeight="1" thickBot="1">
      <c r="A30" s="172">
        <f>'Pay11_05-15-12'!A30</f>
        <v>0</v>
      </c>
      <c r="B30" s="157">
        <f>'Pay11_05-15-12'!B30</f>
        <v>0</v>
      </c>
      <c r="C30" s="19"/>
      <c r="D30" s="16"/>
      <c r="E30" s="15"/>
      <c r="F30" s="21"/>
      <c r="G30" s="21"/>
      <c r="H30" s="21"/>
      <c r="I30" s="21"/>
      <c r="J30" s="19"/>
      <c r="K30" s="16"/>
      <c r="L30" s="15"/>
      <c r="M30" s="16"/>
      <c r="N30" s="16"/>
      <c r="O30" s="15"/>
      <c r="P30" s="17"/>
      <c r="Q30" s="93">
        <f t="shared" si="7"/>
        <v>0</v>
      </c>
      <c r="R30" s="162">
        <f t="shared" si="8"/>
        <v>0</v>
      </c>
      <c r="S30" s="3"/>
      <c r="T30" s="3"/>
      <c r="U30" s="3"/>
      <c r="V30" s="153"/>
      <c r="X30" s="174">
        <f t="shared" si="2"/>
        <v>0</v>
      </c>
      <c r="Y30" s="37"/>
      <c r="Z30" s="63">
        <f t="shared" si="3"/>
        <v>0</v>
      </c>
      <c r="AA30" s="64">
        <f t="shared" si="4"/>
        <v>0</v>
      </c>
      <c r="AB30" s="65">
        <f t="shared" si="5"/>
        <v>0</v>
      </c>
      <c r="AC30" s="65">
        <f t="shared" si="6"/>
        <v>0</v>
      </c>
    </row>
    <row r="31" spans="1:29" ht="15.75" customHeight="1" thickBot="1">
      <c r="A31" s="172">
        <f>'Pay11_05-15-12'!A31</f>
        <v>0</v>
      </c>
      <c r="B31" s="157">
        <f>'Pay11_05-15-12'!B31</f>
        <v>0</v>
      </c>
      <c r="C31" s="20"/>
      <c r="D31" s="4"/>
      <c r="E31" s="23"/>
      <c r="F31" s="5"/>
      <c r="G31" s="4"/>
      <c r="H31" s="5"/>
      <c r="I31" s="12"/>
      <c r="J31" s="11"/>
      <c r="K31" s="4"/>
      <c r="L31" s="5"/>
      <c r="M31" s="4"/>
      <c r="N31" s="5"/>
      <c r="O31" s="4"/>
      <c r="P31" s="18"/>
      <c r="Q31" s="93">
        <f t="shared" si="7"/>
        <v>0</v>
      </c>
      <c r="R31" s="163">
        <f t="shared" si="8"/>
        <v>0</v>
      </c>
      <c r="S31" s="205" t="s">
        <v>70</v>
      </c>
      <c r="T31" s="205"/>
      <c r="U31" s="205"/>
      <c r="V31" s="206"/>
      <c r="X31" s="175">
        <f t="shared" si="2"/>
        <v>0</v>
      </c>
      <c r="Y31" s="38"/>
      <c r="Z31" s="66">
        <f t="shared" si="3"/>
        <v>0</v>
      </c>
      <c r="AA31" s="67">
        <f t="shared" si="4"/>
        <v>0</v>
      </c>
      <c r="AB31" s="68">
        <f t="shared" si="5"/>
        <v>0</v>
      </c>
      <c r="AC31" s="68">
        <f t="shared" si="6"/>
        <v>0</v>
      </c>
    </row>
    <row r="32" spans="1:29" ht="15.75" customHeight="1" thickBot="1">
      <c r="A32" s="95" t="s">
        <v>33</v>
      </c>
      <c r="B32" s="96">
        <f aca="true" t="shared" si="14" ref="B32:R32">SUM(B15:B31)</f>
        <v>1</v>
      </c>
      <c r="C32" s="97">
        <f t="shared" si="14"/>
        <v>0</v>
      </c>
      <c r="D32" s="98">
        <f t="shared" si="14"/>
        <v>0</v>
      </c>
      <c r="E32" s="98">
        <f t="shared" si="14"/>
        <v>0</v>
      </c>
      <c r="F32" s="98">
        <f t="shared" si="14"/>
        <v>0</v>
      </c>
      <c r="G32" s="98">
        <f t="shared" si="14"/>
        <v>0</v>
      </c>
      <c r="H32" s="98">
        <f t="shared" si="14"/>
        <v>0</v>
      </c>
      <c r="I32" s="98">
        <f t="shared" si="14"/>
        <v>0</v>
      </c>
      <c r="J32" s="97">
        <f t="shared" si="14"/>
        <v>0</v>
      </c>
      <c r="K32" s="98">
        <f t="shared" si="14"/>
        <v>0</v>
      </c>
      <c r="L32" s="98">
        <f t="shared" si="14"/>
        <v>0</v>
      </c>
      <c r="M32" s="98">
        <f t="shared" si="14"/>
        <v>0</v>
      </c>
      <c r="N32" s="98">
        <f t="shared" si="14"/>
        <v>0</v>
      </c>
      <c r="O32" s="98">
        <f t="shared" si="14"/>
        <v>0</v>
      </c>
      <c r="P32" s="99">
        <f t="shared" si="14"/>
        <v>0</v>
      </c>
      <c r="Q32" s="94">
        <f t="shared" si="14"/>
        <v>0</v>
      </c>
      <c r="R32" s="145">
        <f t="shared" si="14"/>
        <v>1</v>
      </c>
      <c r="S32" s="135" t="s">
        <v>56</v>
      </c>
      <c r="T32" s="136" t="s">
        <v>55</v>
      </c>
      <c r="U32" s="136" t="s">
        <v>68</v>
      </c>
      <c r="V32" s="136" t="s">
        <v>69</v>
      </c>
      <c r="X32" s="69" t="s">
        <v>2</v>
      </c>
      <c r="Y32" s="70"/>
      <c r="Z32" s="71">
        <f>SUM(Z15:Z31)</f>
        <v>0</v>
      </c>
      <c r="AA32" s="72">
        <f>SUM(AA15:AA31)</f>
        <v>0</v>
      </c>
      <c r="AB32" s="71">
        <f>SUM(AB15:AB31)</f>
        <v>0</v>
      </c>
      <c r="AC32" s="71">
        <f>SUM(AC15:AC31)</f>
        <v>0</v>
      </c>
    </row>
    <row r="33" spans="1:22" ht="15.75" customHeight="1" thickBot="1">
      <c r="A33" s="100" t="s">
        <v>3</v>
      </c>
      <c r="B33" s="101"/>
      <c r="C33" s="102">
        <f aca="true" t="shared" si="15" ref="C33:P33">C14</f>
        <v>4</v>
      </c>
      <c r="D33" s="103">
        <f t="shared" si="15"/>
        <v>5</v>
      </c>
      <c r="E33" s="103">
        <f t="shared" si="15"/>
        <v>6</v>
      </c>
      <c r="F33" s="104">
        <f t="shared" si="15"/>
        <v>7</v>
      </c>
      <c r="G33" s="103">
        <f t="shared" si="15"/>
        <v>1</v>
      </c>
      <c r="H33" s="104">
        <f t="shared" si="15"/>
        <v>2</v>
      </c>
      <c r="I33" s="105">
        <f t="shared" si="15"/>
        <v>3</v>
      </c>
      <c r="J33" s="102">
        <f t="shared" si="15"/>
        <v>4</v>
      </c>
      <c r="K33" s="103">
        <f t="shared" si="15"/>
        <v>5</v>
      </c>
      <c r="L33" s="104">
        <f t="shared" si="15"/>
        <v>6</v>
      </c>
      <c r="M33" s="103">
        <f t="shared" si="15"/>
        <v>7</v>
      </c>
      <c r="N33" s="103">
        <f t="shared" si="15"/>
        <v>1</v>
      </c>
      <c r="O33" s="104">
        <f t="shared" si="15"/>
        <v>2</v>
      </c>
      <c r="P33" s="105">
        <f t="shared" si="15"/>
        <v>3</v>
      </c>
      <c r="Q33" s="92" t="s">
        <v>2</v>
      </c>
      <c r="R33" s="227"/>
      <c r="S33" s="137" t="s">
        <v>57</v>
      </c>
      <c r="T33" s="137" t="s">
        <v>50</v>
      </c>
      <c r="U33" s="137" t="s">
        <v>11</v>
      </c>
      <c r="V33" s="137" t="s">
        <v>11</v>
      </c>
    </row>
    <row r="34" spans="1:22" ht="13.5" customHeight="1">
      <c r="A34" s="106" t="s">
        <v>4</v>
      </c>
      <c r="B34" s="107"/>
      <c r="C34" s="9"/>
      <c r="D34" s="7"/>
      <c r="E34" s="8"/>
      <c r="F34" s="7"/>
      <c r="G34" s="8"/>
      <c r="H34" s="7"/>
      <c r="I34" s="8"/>
      <c r="J34" s="24"/>
      <c r="K34" s="8"/>
      <c r="L34" s="7"/>
      <c r="M34" s="8"/>
      <c r="N34" s="7"/>
      <c r="O34" s="8"/>
      <c r="P34" s="25"/>
      <c r="Q34" s="74">
        <f aca="true" t="shared" si="16" ref="Q34:Q42">SUM(C34:P34)</f>
        <v>0</v>
      </c>
      <c r="R34" s="187"/>
      <c r="S34" s="146"/>
      <c r="T34" s="154"/>
      <c r="U34" s="134"/>
      <c r="V34" s="140"/>
    </row>
    <row r="35" spans="1:22" ht="13.5" customHeight="1">
      <c r="A35" s="106" t="s">
        <v>0</v>
      </c>
      <c r="B35" s="107"/>
      <c r="C35" s="10"/>
      <c r="D35" s="2"/>
      <c r="E35" s="1"/>
      <c r="F35" s="2"/>
      <c r="G35" s="1"/>
      <c r="H35" s="2"/>
      <c r="I35" s="1"/>
      <c r="J35" s="6"/>
      <c r="K35" s="1"/>
      <c r="L35" s="2"/>
      <c r="M35" s="1"/>
      <c r="N35" s="2"/>
      <c r="O35" s="1"/>
      <c r="P35" s="13"/>
      <c r="Q35" s="75">
        <f t="shared" si="16"/>
        <v>0</v>
      </c>
      <c r="R35" s="187"/>
      <c r="S35" s="147"/>
      <c r="T35" s="155"/>
      <c r="U35" s="133"/>
      <c r="V35" s="141"/>
    </row>
    <row r="36" spans="1:22" ht="13.5" customHeight="1">
      <c r="A36" s="106" t="s">
        <v>5</v>
      </c>
      <c r="B36" s="107"/>
      <c r="C36" s="10"/>
      <c r="D36" s="2"/>
      <c r="E36" s="1"/>
      <c r="F36" s="2"/>
      <c r="G36" s="1"/>
      <c r="H36" s="2"/>
      <c r="I36" s="1"/>
      <c r="J36" s="6"/>
      <c r="K36" s="1"/>
      <c r="L36" s="2"/>
      <c r="M36" s="1"/>
      <c r="N36" s="2"/>
      <c r="O36" s="1"/>
      <c r="P36" s="13"/>
      <c r="Q36" s="75">
        <f t="shared" si="16"/>
        <v>0</v>
      </c>
      <c r="R36" s="187"/>
      <c r="S36" s="147"/>
      <c r="T36" s="155"/>
      <c r="U36" s="133"/>
      <c r="V36" s="141"/>
    </row>
    <row r="37" spans="1:22" ht="13.5" customHeight="1">
      <c r="A37" s="106" t="s">
        <v>6</v>
      </c>
      <c r="B37" s="107"/>
      <c r="C37" s="10"/>
      <c r="D37" s="2"/>
      <c r="E37" s="1"/>
      <c r="F37" s="2"/>
      <c r="G37" s="1"/>
      <c r="H37" s="2"/>
      <c r="I37" s="1"/>
      <c r="J37" s="6"/>
      <c r="K37" s="1"/>
      <c r="L37" s="2"/>
      <c r="M37" s="1"/>
      <c r="N37" s="2"/>
      <c r="O37" s="1"/>
      <c r="P37" s="13"/>
      <c r="Q37" s="75">
        <f t="shared" si="16"/>
        <v>0</v>
      </c>
      <c r="R37" s="187"/>
      <c r="S37" s="147"/>
      <c r="T37" s="155"/>
      <c r="U37" s="133"/>
      <c r="V37" s="141"/>
    </row>
    <row r="38" spans="1:22" ht="13.5" customHeight="1">
      <c r="A38" s="106" t="s">
        <v>7</v>
      </c>
      <c r="B38" s="107"/>
      <c r="C38" s="10"/>
      <c r="D38" s="2"/>
      <c r="E38" s="1"/>
      <c r="F38" s="2"/>
      <c r="G38" s="1"/>
      <c r="H38" s="2"/>
      <c r="I38" s="1"/>
      <c r="J38" s="6"/>
      <c r="K38" s="1"/>
      <c r="L38" s="2"/>
      <c r="M38" s="1"/>
      <c r="N38" s="2"/>
      <c r="O38" s="1"/>
      <c r="P38" s="13"/>
      <c r="Q38" s="75">
        <f t="shared" si="16"/>
        <v>0</v>
      </c>
      <c r="R38" s="187"/>
      <c r="S38" s="147"/>
      <c r="T38" s="155"/>
      <c r="U38" s="133"/>
      <c r="V38" s="141"/>
    </row>
    <row r="39" spans="1:22" ht="13.5" customHeight="1">
      <c r="A39" s="106" t="s">
        <v>8</v>
      </c>
      <c r="B39" s="107"/>
      <c r="C39" s="10"/>
      <c r="D39" s="2"/>
      <c r="E39" s="1"/>
      <c r="F39" s="2"/>
      <c r="G39" s="1"/>
      <c r="H39" s="2"/>
      <c r="I39" s="1"/>
      <c r="J39" s="6"/>
      <c r="K39" s="1"/>
      <c r="L39" s="2"/>
      <c r="M39" s="1"/>
      <c r="N39" s="2"/>
      <c r="O39" s="1"/>
      <c r="P39" s="13"/>
      <c r="Q39" s="75">
        <f t="shared" si="16"/>
        <v>0</v>
      </c>
      <c r="R39" s="187"/>
      <c r="S39" s="147"/>
      <c r="T39" s="155"/>
      <c r="U39" s="133"/>
      <c r="V39" s="141"/>
    </row>
    <row r="40" spans="1:22" ht="13.5" customHeight="1">
      <c r="A40" s="106" t="s">
        <v>30</v>
      </c>
      <c r="B40" s="107"/>
      <c r="C40" s="10"/>
      <c r="D40" s="2"/>
      <c r="E40" s="1"/>
      <c r="F40" s="2"/>
      <c r="G40" s="1"/>
      <c r="H40" s="2"/>
      <c r="I40" s="1"/>
      <c r="J40" s="6"/>
      <c r="K40" s="1"/>
      <c r="L40" s="2"/>
      <c r="M40" s="1"/>
      <c r="N40" s="2"/>
      <c r="O40" s="1"/>
      <c r="P40" s="13"/>
      <c r="Q40" s="75">
        <f t="shared" si="16"/>
        <v>0</v>
      </c>
      <c r="R40" s="187"/>
      <c r="S40" s="147"/>
      <c r="T40" s="155"/>
      <c r="U40" s="133"/>
      <c r="V40" s="141"/>
    </row>
    <row r="41" spans="1:22" ht="13.5" customHeight="1">
      <c r="A41" s="106" t="s">
        <v>1</v>
      </c>
      <c r="B41" s="107"/>
      <c r="C41" s="10"/>
      <c r="D41" s="2"/>
      <c r="E41" s="1"/>
      <c r="F41" s="2"/>
      <c r="G41" s="1"/>
      <c r="H41" s="2"/>
      <c r="I41" s="1"/>
      <c r="J41" s="6"/>
      <c r="K41" s="1"/>
      <c r="L41" s="2"/>
      <c r="M41" s="1"/>
      <c r="N41" s="2"/>
      <c r="O41" s="1"/>
      <c r="P41" s="13"/>
      <c r="Q41" s="75">
        <f t="shared" si="16"/>
        <v>0</v>
      </c>
      <c r="R41" s="187"/>
      <c r="S41" s="147"/>
      <c r="T41" s="155"/>
      <c r="U41" s="133"/>
      <c r="V41" s="141"/>
    </row>
    <row r="42" spans="1:22" ht="13.5" customHeight="1" thickBot="1">
      <c r="A42" s="106" t="s">
        <v>9</v>
      </c>
      <c r="B42" s="107"/>
      <c r="C42" s="11"/>
      <c r="D42" s="4"/>
      <c r="E42" s="5"/>
      <c r="F42" s="4"/>
      <c r="G42" s="5"/>
      <c r="H42" s="4"/>
      <c r="I42" s="5"/>
      <c r="J42" s="26"/>
      <c r="K42" s="5"/>
      <c r="L42" s="4"/>
      <c r="M42" s="5"/>
      <c r="N42" s="4"/>
      <c r="O42" s="5"/>
      <c r="P42" s="14"/>
      <c r="Q42" s="76">
        <f t="shared" si="16"/>
        <v>0</v>
      </c>
      <c r="R42" s="187"/>
      <c r="S42" s="147"/>
      <c r="T42" s="155"/>
      <c r="U42" s="133"/>
      <c r="V42" s="141"/>
    </row>
    <row r="43" spans="1:22" ht="13.5" customHeight="1" thickBot="1">
      <c r="A43" s="106" t="s">
        <v>32</v>
      </c>
      <c r="B43" s="107"/>
      <c r="C43" s="111">
        <f aca="true" t="shared" si="17" ref="C43:Q43">SUM(C34:C42)</f>
        <v>0</v>
      </c>
      <c r="D43" s="111">
        <f t="shared" si="17"/>
        <v>0</v>
      </c>
      <c r="E43" s="111">
        <f t="shared" si="17"/>
        <v>0</v>
      </c>
      <c r="F43" s="111">
        <f t="shared" si="17"/>
        <v>0</v>
      </c>
      <c r="G43" s="111">
        <f t="shared" si="17"/>
        <v>0</v>
      </c>
      <c r="H43" s="111">
        <f t="shared" si="17"/>
        <v>0</v>
      </c>
      <c r="I43" s="111">
        <f t="shared" si="17"/>
        <v>0</v>
      </c>
      <c r="J43" s="111">
        <f t="shared" si="17"/>
        <v>0</v>
      </c>
      <c r="K43" s="111">
        <f t="shared" si="17"/>
        <v>0</v>
      </c>
      <c r="L43" s="111">
        <f t="shared" si="17"/>
        <v>0</v>
      </c>
      <c r="M43" s="111">
        <f t="shared" si="17"/>
        <v>0</v>
      </c>
      <c r="N43" s="111">
        <f t="shared" si="17"/>
        <v>0</v>
      </c>
      <c r="O43" s="111">
        <f t="shared" si="17"/>
        <v>0</v>
      </c>
      <c r="P43" s="112">
        <f t="shared" si="17"/>
        <v>0</v>
      </c>
      <c r="Q43" s="113">
        <f t="shared" si="17"/>
        <v>0</v>
      </c>
      <c r="R43" s="187"/>
      <c r="S43" s="147"/>
      <c r="T43" s="155"/>
      <c r="U43" s="133"/>
      <c r="V43" s="141"/>
    </row>
    <row r="44" spans="1:22" ht="16.5" customHeight="1" thickBot="1">
      <c r="A44" s="108" t="s">
        <v>34</v>
      </c>
      <c r="B44" s="107"/>
      <c r="C44" s="114">
        <f aca="true" t="shared" si="18" ref="C44:Q44">C43+C32</f>
        <v>0</v>
      </c>
      <c r="D44" s="114">
        <f t="shared" si="18"/>
        <v>0</v>
      </c>
      <c r="E44" s="114">
        <f t="shared" si="18"/>
        <v>0</v>
      </c>
      <c r="F44" s="114">
        <f t="shared" si="18"/>
        <v>0</v>
      </c>
      <c r="G44" s="114">
        <f t="shared" si="18"/>
        <v>0</v>
      </c>
      <c r="H44" s="114">
        <f t="shared" si="18"/>
        <v>0</v>
      </c>
      <c r="I44" s="114">
        <f t="shared" si="18"/>
        <v>0</v>
      </c>
      <c r="J44" s="114">
        <f t="shared" si="18"/>
        <v>0</v>
      </c>
      <c r="K44" s="114">
        <f t="shared" si="18"/>
        <v>0</v>
      </c>
      <c r="L44" s="114">
        <f t="shared" si="18"/>
        <v>0</v>
      </c>
      <c r="M44" s="114">
        <f t="shared" si="18"/>
        <v>0</v>
      </c>
      <c r="N44" s="114">
        <f t="shared" si="18"/>
        <v>0</v>
      </c>
      <c r="O44" s="114">
        <f t="shared" si="18"/>
        <v>0</v>
      </c>
      <c r="P44" s="114">
        <f t="shared" si="18"/>
        <v>0</v>
      </c>
      <c r="Q44" s="114">
        <f t="shared" si="18"/>
        <v>0</v>
      </c>
      <c r="R44" s="187"/>
      <c r="S44" s="148" t="s">
        <v>2</v>
      </c>
      <c r="T44" s="156">
        <f>SUM(T34:T43)</f>
        <v>0</v>
      </c>
      <c r="U44" s="150"/>
      <c r="V44" s="151"/>
    </row>
    <row r="45" spans="1:22" ht="16.5" customHeight="1" thickBot="1">
      <c r="A45" s="285"/>
      <c r="B45" s="286"/>
      <c r="C45" s="283" t="s">
        <v>44</v>
      </c>
      <c r="D45" s="284"/>
      <c r="E45" s="284"/>
      <c r="F45" s="284"/>
      <c r="G45" s="239"/>
      <c r="H45" s="238">
        <f>SUM(C44:I44)</f>
        <v>0</v>
      </c>
      <c r="I45" s="239"/>
      <c r="J45" s="283" t="s">
        <v>45</v>
      </c>
      <c r="K45" s="284"/>
      <c r="L45" s="284"/>
      <c r="M45" s="284"/>
      <c r="N45" s="239"/>
      <c r="O45" s="238">
        <f>SUM(J44:P44)</f>
        <v>0</v>
      </c>
      <c r="P45" s="239"/>
      <c r="Q45" s="281"/>
      <c r="R45" s="189"/>
      <c r="S45" s="275" t="s">
        <v>74</v>
      </c>
      <c r="T45" s="276"/>
      <c r="U45" s="276"/>
      <c r="V45" s="277"/>
    </row>
    <row r="46" spans="1:22" ht="16.5" customHeight="1" thickBot="1">
      <c r="A46" s="109"/>
      <c r="B46" s="110"/>
      <c r="C46" s="182" t="s">
        <v>13</v>
      </c>
      <c r="D46" s="184"/>
      <c r="E46" s="180"/>
      <c r="F46" s="181"/>
      <c r="G46" s="182" t="s">
        <v>22</v>
      </c>
      <c r="H46" s="183"/>
      <c r="I46" s="184"/>
      <c r="J46" s="180"/>
      <c r="K46" s="181"/>
      <c r="L46" s="182" t="s">
        <v>23</v>
      </c>
      <c r="M46" s="183"/>
      <c r="N46" s="184"/>
      <c r="O46" s="180"/>
      <c r="P46" s="181"/>
      <c r="Q46" s="282"/>
      <c r="R46" s="48"/>
      <c r="S46" s="278" t="s">
        <v>104</v>
      </c>
      <c r="T46" s="279"/>
      <c r="U46" s="279"/>
      <c r="V46" s="280"/>
    </row>
    <row r="47" spans="1:22" ht="12" customHeight="1">
      <c r="A47" s="187"/>
      <c r="B47" s="188"/>
      <c r="C47" s="188"/>
      <c r="D47" s="188"/>
      <c r="E47" s="188"/>
      <c r="F47" s="188"/>
      <c r="G47" s="188"/>
      <c r="H47" s="188"/>
      <c r="I47" s="188"/>
      <c r="J47" s="188"/>
      <c r="K47" s="188"/>
      <c r="L47" s="188"/>
      <c r="M47" s="188"/>
      <c r="N47" s="188"/>
      <c r="O47" s="188"/>
      <c r="P47" s="188"/>
      <c r="Q47" s="188"/>
      <c r="R47" s="189"/>
      <c r="S47" s="278" t="s">
        <v>105</v>
      </c>
      <c r="T47" s="279"/>
      <c r="U47" s="279"/>
      <c r="V47" s="280"/>
    </row>
    <row r="48" spans="1:22" ht="16.5" customHeight="1" thickBot="1">
      <c r="A48" s="41" t="s">
        <v>51</v>
      </c>
      <c r="B48" s="185"/>
      <c r="C48" s="185"/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5"/>
      <c r="R48" s="186"/>
      <c r="S48" s="272"/>
      <c r="T48" s="273"/>
      <c r="U48" s="273"/>
      <c r="V48" s="274"/>
    </row>
    <row r="49" spans="1:22" ht="16.5" customHeight="1">
      <c r="A49" s="187"/>
      <c r="B49" s="199"/>
      <c r="C49" s="199"/>
      <c r="D49" s="199"/>
      <c r="E49" s="199"/>
      <c r="F49" s="199"/>
      <c r="G49" s="199"/>
      <c r="H49" s="199"/>
      <c r="I49" s="199"/>
      <c r="J49" s="199"/>
      <c r="K49" s="199"/>
      <c r="L49" s="199"/>
      <c r="M49" s="199"/>
      <c r="N49" s="199"/>
      <c r="O49" s="199"/>
      <c r="P49" s="199"/>
      <c r="Q49" s="199"/>
      <c r="R49" s="200"/>
      <c r="S49" s="190"/>
      <c r="T49" s="191"/>
      <c r="U49" s="191"/>
      <c r="V49" s="192"/>
    </row>
    <row r="50" spans="1:22" ht="16.5" customHeight="1">
      <c r="A50" s="187"/>
      <c r="B50" s="199"/>
      <c r="C50" s="199"/>
      <c r="D50" s="199"/>
      <c r="E50" s="199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200"/>
      <c r="S50" s="193"/>
      <c r="T50" s="194"/>
      <c r="U50" s="194"/>
      <c r="V50" s="195"/>
    </row>
    <row r="51" spans="1:22" ht="16.5" customHeight="1">
      <c r="A51" s="187"/>
      <c r="B51" s="199"/>
      <c r="C51" s="199"/>
      <c r="D51" s="199"/>
      <c r="E51" s="199"/>
      <c r="F51" s="199"/>
      <c r="G51" s="199"/>
      <c r="H51" s="199"/>
      <c r="I51" s="199"/>
      <c r="J51" s="199"/>
      <c r="K51" s="199"/>
      <c r="L51" s="199"/>
      <c r="M51" s="199"/>
      <c r="N51" s="199"/>
      <c r="O51" s="199"/>
      <c r="P51" s="199"/>
      <c r="Q51" s="199"/>
      <c r="R51" s="200"/>
      <c r="S51" s="193"/>
      <c r="T51" s="194"/>
      <c r="U51" s="194"/>
      <c r="V51" s="195"/>
    </row>
    <row r="52" spans="1:22" ht="9" customHeight="1">
      <c r="A52" s="187"/>
      <c r="B52" s="188"/>
      <c r="C52" s="188"/>
      <c r="D52" s="188"/>
      <c r="E52" s="188"/>
      <c r="F52" s="188"/>
      <c r="G52" s="188"/>
      <c r="H52" s="188"/>
      <c r="I52" s="188"/>
      <c r="J52" s="188"/>
      <c r="K52" s="188"/>
      <c r="L52" s="188"/>
      <c r="M52" s="188"/>
      <c r="N52" s="188"/>
      <c r="O52" s="188"/>
      <c r="P52" s="188"/>
      <c r="Q52" s="188"/>
      <c r="R52" s="189"/>
      <c r="S52" s="193"/>
      <c r="T52" s="194"/>
      <c r="U52" s="194"/>
      <c r="V52" s="195"/>
    </row>
    <row r="53" spans="1:22" ht="15.75" customHeight="1">
      <c r="A53" s="243" t="s">
        <v>21</v>
      </c>
      <c r="B53" s="244"/>
      <c r="C53" s="244"/>
      <c r="D53" s="244"/>
      <c r="E53" s="244"/>
      <c r="F53" s="244"/>
      <c r="G53" s="244"/>
      <c r="H53" s="244"/>
      <c r="I53" s="188"/>
      <c r="J53" s="188"/>
      <c r="K53" s="188"/>
      <c r="L53" s="188"/>
      <c r="M53" s="188"/>
      <c r="N53" s="188"/>
      <c r="O53" s="188"/>
      <c r="P53" s="188"/>
      <c r="Q53" s="188"/>
      <c r="R53" s="189"/>
      <c r="S53" s="193"/>
      <c r="T53" s="194"/>
      <c r="U53" s="194"/>
      <c r="V53" s="195"/>
    </row>
    <row r="54" spans="1:22" ht="15.75" customHeight="1">
      <c r="A54" s="243" t="s">
        <v>107</v>
      </c>
      <c r="B54" s="244"/>
      <c r="C54" s="244"/>
      <c r="D54" s="244"/>
      <c r="E54" s="244"/>
      <c r="F54" s="244"/>
      <c r="G54" s="244"/>
      <c r="H54" s="244"/>
      <c r="I54" s="188"/>
      <c r="J54" s="188"/>
      <c r="K54" s="188"/>
      <c r="L54" s="188"/>
      <c r="M54" s="188"/>
      <c r="N54" s="188"/>
      <c r="O54" s="188"/>
      <c r="P54" s="188"/>
      <c r="Q54" s="188"/>
      <c r="R54" s="189"/>
      <c r="S54" s="193"/>
      <c r="T54" s="194"/>
      <c r="U54" s="194"/>
      <c r="V54" s="195"/>
    </row>
    <row r="55" spans="1:22" ht="12.75">
      <c r="A55" s="46"/>
      <c r="B55" s="228"/>
      <c r="C55" s="228"/>
      <c r="D55" s="228"/>
      <c r="E55" s="228"/>
      <c r="F55" s="178"/>
      <c r="G55" s="178"/>
      <c r="H55" s="178"/>
      <c r="I55" s="176"/>
      <c r="J55" s="176"/>
      <c r="K55" s="176"/>
      <c r="L55" s="176"/>
      <c r="M55" s="202"/>
      <c r="N55" s="202"/>
      <c r="O55" s="202"/>
      <c r="P55" s="202"/>
      <c r="Q55" s="202"/>
      <c r="R55" s="258"/>
      <c r="S55" s="193"/>
      <c r="T55" s="194"/>
      <c r="U55" s="194"/>
      <c r="V55" s="195"/>
    </row>
    <row r="56" spans="1:22" ht="12.75">
      <c r="A56" s="40" t="s">
        <v>46</v>
      </c>
      <c r="B56" s="229"/>
      <c r="C56" s="229"/>
      <c r="D56" s="229"/>
      <c r="E56" s="229"/>
      <c r="F56" s="179"/>
      <c r="G56" s="179"/>
      <c r="H56" s="179"/>
      <c r="I56" s="45"/>
      <c r="J56" s="232" t="s">
        <v>29</v>
      </c>
      <c r="K56" s="232"/>
      <c r="L56" s="232"/>
      <c r="M56" s="203"/>
      <c r="N56" s="203"/>
      <c r="O56" s="203"/>
      <c r="P56" s="203"/>
      <c r="Q56" s="259"/>
      <c r="R56" s="260"/>
      <c r="S56" s="193"/>
      <c r="T56" s="194"/>
      <c r="U56" s="194"/>
      <c r="V56" s="195"/>
    </row>
    <row r="57" spans="1:22" ht="16.5" customHeight="1" thickBot="1">
      <c r="A57" s="46"/>
      <c r="B57" s="201" t="s">
        <v>10</v>
      </c>
      <c r="C57" s="201"/>
      <c r="D57" s="201"/>
      <c r="E57" s="201"/>
      <c r="F57" s="201" t="s">
        <v>11</v>
      </c>
      <c r="G57" s="201"/>
      <c r="H57" s="201"/>
      <c r="I57" s="176"/>
      <c r="J57" s="176"/>
      <c r="K57" s="176"/>
      <c r="L57" s="176"/>
      <c r="M57" s="231" t="s">
        <v>10</v>
      </c>
      <c r="N57" s="231"/>
      <c r="O57" s="231"/>
      <c r="P57" s="231"/>
      <c r="Q57" s="176" t="s">
        <v>11</v>
      </c>
      <c r="R57" s="177"/>
      <c r="S57" s="193"/>
      <c r="T57" s="194"/>
      <c r="U57" s="194"/>
      <c r="V57" s="195"/>
    </row>
    <row r="58" spans="1:22" ht="15.75" customHeight="1">
      <c r="A58" s="187"/>
      <c r="B58" s="188"/>
      <c r="C58" s="188"/>
      <c r="D58" s="188"/>
      <c r="E58" s="188"/>
      <c r="F58" s="188"/>
      <c r="G58" s="188"/>
      <c r="H58" s="188"/>
      <c r="I58" s="189"/>
      <c r="J58" s="248" t="s">
        <v>54</v>
      </c>
      <c r="K58" s="249"/>
      <c r="L58" s="249"/>
      <c r="M58" s="249"/>
      <c r="N58" s="249"/>
      <c r="O58" s="249"/>
      <c r="P58" s="249"/>
      <c r="Q58" s="249"/>
      <c r="R58" s="250"/>
      <c r="S58" s="193"/>
      <c r="T58" s="194"/>
      <c r="U58" s="194"/>
      <c r="V58" s="195"/>
    </row>
    <row r="59" spans="1:22" ht="12.75">
      <c r="A59" s="46"/>
      <c r="B59" s="228"/>
      <c r="C59" s="228"/>
      <c r="D59" s="228"/>
      <c r="E59" s="228"/>
      <c r="F59" s="178"/>
      <c r="G59" s="178"/>
      <c r="H59" s="178"/>
      <c r="I59" s="188"/>
      <c r="J59" s="251"/>
      <c r="K59" s="252"/>
      <c r="L59" s="252"/>
      <c r="M59" s="252"/>
      <c r="N59" s="252"/>
      <c r="O59" s="252"/>
      <c r="P59" s="252"/>
      <c r="Q59" s="252"/>
      <c r="R59" s="253"/>
      <c r="S59" s="193"/>
      <c r="T59" s="194"/>
      <c r="U59" s="194"/>
      <c r="V59" s="195"/>
    </row>
    <row r="60" spans="1:22" ht="12.75">
      <c r="A60" s="40" t="s">
        <v>47</v>
      </c>
      <c r="B60" s="229"/>
      <c r="C60" s="229"/>
      <c r="D60" s="229"/>
      <c r="E60" s="229"/>
      <c r="F60" s="179"/>
      <c r="G60" s="179"/>
      <c r="H60" s="179"/>
      <c r="I60" s="188"/>
      <c r="J60" s="255" t="s">
        <v>52</v>
      </c>
      <c r="K60" s="256"/>
      <c r="L60" s="256"/>
      <c r="M60" s="256"/>
      <c r="N60" s="256"/>
      <c r="O60" s="256"/>
      <c r="P60" s="256"/>
      <c r="Q60" s="256"/>
      <c r="R60" s="257"/>
      <c r="S60" s="193"/>
      <c r="T60" s="194"/>
      <c r="U60" s="194"/>
      <c r="V60" s="195"/>
    </row>
    <row r="61" spans="1:22" ht="13.5" thickBot="1">
      <c r="A61" s="47"/>
      <c r="B61" s="204" t="s">
        <v>10</v>
      </c>
      <c r="C61" s="204"/>
      <c r="D61" s="204"/>
      <c r="E61" s="204"/>
      <c r="F61" s="204" t="s">
        <v>11</v>
      </c>
      <c r="G61" s="204"/>
      <c r="H61" s="204"/>
      <c r="I61" s="254"/>
      <c r="J61" s="245" t="s">
        <v>53</v>
      </c>
      <c r="K61" s="246"/>
      <c r="L61" s="246"/>
      <c r="M61" s="246"/>
      <c r="N61" s="246"/>
      <c r="O61" s="246"/>
      <c r="P61" s="246"/>
      <c r="Q61" s="246"/>
      <c r="R61" s="247"/>
      <c r="S61" s="196"/>
      <c r="T61" s="197"/>
      <c r="U61" s="197"/>
      <c r="V61" s="198"/>
    </row>
    <row r="62" ht="12.75">
      <c r="R62"/>
    </row>
    <row r="63" ht="12.75">
      <c r="R63"/>
    </row>
    <row r="64" spans="19:21" ht="12.75">
      <c r="S64" s="132"/>
      <c r="T64" s="73"/>
      <c r="U64" s="73"/>
    </row>
    <row r="65" spans="19:21" ht="12.75">
      <c r="S65" s="132"/>
      <c r="T65" s="73"/>
      <c r="U65" s="73"/>
    </row>
    <row r="66" spans="19:21" ht="12.75">
      <c r="S66" s="132"/>
      <c r="T66" s="73"/>
      <c r="U66" s="73"/>
    </row>
  </sheetData>
  <sheetProtection/>
  <mergeCells count="78">
    <mergeCell ref="Q57:R57"/>
    <mergeCell ref="F55:H56"/>
    <mergeCell ref="J46:K46"/>
    <mergeCell ref="L46:N46"/>
    <mergeCell ref="O46:P46"/>
    <mergeCell ref="B48:R48"/>
    <mergeCell ref="A52:R52"/>
    <mergeCell ref="S49:V61"/>
    <mergeCell ref="B49:R49"/>
    <mergeCell ref="B50:R50"/>
    <mergeCell ref="B51:R51"/>
    <mergeCell ref="F59:H60"/>
    <mergeCell ref="F57:H57"/>
    <mergeCell ref="M55:P56"/>
    <mergeCell ref="B61:E61"/>
    <mergeCell ref="B57:E57"/>
    <mergeCell ref="I55:L55"/>
    <mergeCell ref="S31:V31"/>
    <mergeCell ref="S8:V9"/>
    <mergeCell ref="O8:P8"/>
    <mergeCell ref="A9:P9"/>
    <mergeCell ref="L10:M10"/>
    <mergeCell ref="A11:P11"/>
    <mergeCell ref="A12:B12"/>
    <mergeCell ref="B1:R1"/>
    <mergeCell ref="B2:R2"/>
    <mergeCell ref="F6:H6"/>
    <mergeCell ref="G8:H8"/>
    <mergeCell ref="B6:D6"/>
    <mergeCell ref="B5:R5"/>
    <mergeCell ref="R33:R45"/>
    <mergeCell ref="B59:E60"/>
    <mergeCell ref="E10:K10"/>
    <mergeCell ref="B55:E56"/>
    <mergeCell ref="M57:P57"/>
    <mergeCell ref="J56:L56"/>
    <mergeCell ref="C46:D46"/>
    <mergeCell ref="E46:F46"/>
    <mergeCell ref="G46:I46"/>
    <mergeCell ref="B10:D10"/>
    <mergeCell ref="A1:A2"/>
    <mergeCell ref="A3:A4"/>
    <mergeCell ref="B3:R4"/>
    <mergeCell ref="I53:R54"/>
    <mergeCell ref="A49:A51"/>
    <mergeCell ref="O45:P45"/>
    <mergeCell ref="C12:P12"/>
    <mergeCell ref="E8:F8"/>
    <mergeCell ref="N10:P10"/>
    <mergeCell ref="B8:D8"/>
    <mergeCell ref="F61:H61"/>
    <mergeCell ref="A53:H53"/>
    <mergeCell ref="A54:H54"/>
    <mergeCell ref="J61:R61"/>
    <mergeCell ref="A58:I58"/>
    <mergeCell ref="J58:R59"/>
    <mergeCell ref="I57:L57"/>
    <mergeCell ref="I59:I61"/>
    <mergeCell ref="J60:R60"/>
    <mergeCell ref="Q55:R56"/>
    <mergeCell ref="X6:AC6"/>
    <mergeCell ref="X7:AC7"/>
    <mergeCell ref="I6:J6"/>
    <mergeCell ref="K6:L6"/>
    <mergeCell ref="O6:R6"/>
    <mergeCell ref="A7:P7"/>
    <mergeCell ref="Q7:R13"/>
    <mergeCell ref="J8:K8"/>
    <mergeCell ref="S48:V48"/>
    <mergeCell ref="A47:R47"/>
    <mergeCell ref="S45:V45"/>
    <mergeCell ref="S46:V46"/>
    <mergeCell ref="S47:V47"/>
    <mergeCell ref="Q45:Q46"/>
    <mergeCell ref="H45:I45"/>
    <mergeCell ref="C45:G45"/>
    <mergeCell ref="J45:N45"/>
    <mergeCell ref="A45:B45"/>
  </mergeCells>
  <printOptions horizontalCentered="1" verticalCentered="1"/>
  <pageMargins left="0.25" right="0.25" top="0.25" bottom="0.25" header="0.5" footer="0"/>
  <pageSetup blackAndWhite="1" fitToHeight="1" fitToWidth="1" horizontalDpi="600" verticalDpi="600" orientation="landscape" scale="68"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AC66"/>
  <sheetViews>
    <sheetView showZeros="0" zoomScalePageLayoutView="0" workbookViewId="0" topLeftCell="A1">
      <selection activeCell="G8" sqref="G8:H8"/>
    </sheetView>
  </sheetViews>
  <sheetFormatPr defaultColWidth="9.140625" defaultRowHeight="12.75"/>
  <cols>
    <col min="1" max="1" width="13.00390625" style="0" customWidth="1"/>
    <col min="2" max="2" width="14.140625" style="0" customWidth="1"/>
    <col min="3" max="7" width="5.57421875" style="0" customWidth="1"/>
    <col min="8" max="8" width="5.421875" style="0" customWidth="1"/>
    <col min="9" max="9" width="5.57421875" style="0" customWidth="1"/>
    <col min="10" max="12" width="5.421875" style="0" customWidth="1"/>
    <col min="13" max="13" width="5.57421875" style="0" customWidth="1"/>
    <col min="14" max="15" width="5.421875" style="0" customWidth="1"/>
    <col min="16" max="16" width="5.28125" style="0" customWidth="1"/>
    <col min="17" max="17" width="6.421875" style="0" bestFit="1" customWidth="1"/>
    <col min="18" max="18" width="7.7109375" style="3" bestFit="1" customWidth="1"/>
    <col min="19" max="19" width="13.28125" style="115" customWidth="1"/>
    <col min="20" max="20" width="12.00390625" style="50" customWidth="1"/>
    <col min="21" max="21" width="10.7109375" style="50" customWidth="1"/>
    <col min="22" max="22" width="10.28125" style="50" customWidth="1"/>
    <col min="23" max="23" width="6.140625" style="50" customWidth="1"/>
    <col min="24" max="24" width="14.57421875" style="50" customWidth="1"/>
    <col min="25" max="25" width="10.28125" style="50" bestFit="1" customWidth="1"/>
    <col min="26" max="26" width="11.00390625" style="50" customWidth="1"/>
    <col min="27" max="27" width="10.28125" style="50" bestFit="1" customWidth="1"/>
    <col min="28" max="29" width="12.28125" style="50" bestFit="1" customWidth="1"/>
    <col min="30" max="16384" width="9.140625" style="50" customWidth="1"/>
  </cols>
  <sheetData>
    <row r="1" spans="1:22" ht="12.75">
      <c r="A1" s="234" t="s">
        <v>59</v>
      </c>
      <c r="B1" s="218" t="s">
        <v>14</v>
      </c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9"/>
      <c r="S1" s="127"/>
      <c r="T1" s="116" t="s">
        <v>106</v>
      </c>
      <c r="U1" s="117"/>
      <c r="V1" s="118"/>
    </row>
    <row r="2" spans="1:22" ht="12.75">
      <c r="A2" s="235"/>
      <c r="B2" s="201" t="s">
        <v>71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20"/>
      <c r="S2" s="128"/>
      <c r="T2" s="53"/>
      <c r="U2" s="53"/>
      <c r="V2" s="54"/>
    </row>
    <row r="3" spans="1:22" ht="12.75">
      <c r="A3" s="235" t="s">
        <v>98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6"/>
      <c r="S3" s="128"/>
      <c r="T3" s="53" t="s">
        <v>72</v>
      </c>
      <c r="U3" s="53"/>
      <c r="V3" s="54"/>
    </row>
    <row r="4" spans="1:22" ht="13.5" thickBot="1">
      <c r="A4" s="237"/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6"/>
      <c r="S4" s="128"/>
      <c r="T4" s="119" t="s">
        <v>60</v>
      </c>
      <c r="U4" s="53"/>
      <c r="V4" s="54"/>
    </row>
    <row r="5" spans="1:22" ht="16.5" thickBot="1">
      <c r="A5" s="152"/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6"/>
      <c r="S5" s="128"/>
      <c r="T5" s="119" t="s">
        <v>61</v>
      </c>
      <c r="U5" s="53"/>
      <c r="V5" s="54"/>
    </row>
    <row r="6" spans="1:29" ht="13.5" thickBot="1">
      <c r="A6" s="40" t="s">
        <v>16</v>
      </c>
      <c r="B6" s="224">
        <f>'Pay12_05-29-12'!B6:D6</f>
        <v>0</v>
      </c>
      <c r="C6" s="224"/>
      <c r="D6" s="224"/>
      <c r="E6" s="42" t="s">
        <v>58</v>
      </c>
      <c r="F6" s="222">
        <f>'Pay12_05-29-12'!F6:H6</f>
        <v>0</v>
      </c>
      <c r="G6" s="222"/>
      <c r="H6" s="222"/>
      <c r="I6" s="267" t="s">
        <v>31</v>
      </c>
      <c r="J6" s="267"/>
      <c r="K6" s="268">
        <f>'Pay12_05-29-12'!K6:L6</f>
        <v>0</v>
      </c>
      <c r="L6" s="268"/>
      <c r="M6" s="39"/>
      <c r="N6" s="44" t="s">
        <v>42</v>
      </c>
      <c r="O6" s="224">
        <f>'Pay12_05-29-12'!O6:R6</f>
        <v>0</v>
      </c>
      <c r="P6" s="224"/>
      <c r="Q6" s="224"/>
      <c r="R6" s="269"/>
      <c r="S6" s="128"/>
      <c r="T6" s="119" t="s">
        <v>62</v>
      </c>
      <c r="U6" s="53"/>
      <c r="V6" s="54"/>
      <c r="X6" s="261" t="s">
        <v>41</v>
      </c>
      <c r="Y6" s="262"/>
      <c r="Z6" s="262"/>
      <c r="AA6" s="262"/>
      <c r="AB6" s="262"/>
      <c r="AC6" s="263"/>
    </row>
    <row r="7" spans="1:29" ht="6" customHeight="1" thickBot="1">
      <c r="A7" s="213"/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270"/>
      <c r="R7" s="271"/>
      <c r="S7" s="129"/>
      <c r="T7" s="120"/>
      <c r="U7" s="120"/>
      <c r="V7" s="121"/>
      <c r="X7" s="264"/>
      <c r="Y7" s="265"/>
      <c r="Z7" s="265"/>
      <c r="AA7" s="265"/>
      <c r="AB7" s="265"/>
      <c r="AC7" s="266"/>
    </row>
    <row r="8" spans="1:29" ht="15" customHeight="1">
      <c r="A8" s="40" t="s">
        <v>17</v>
      </c>
      <c r="B8" s="224">
        <f>'Pay12_05-29-12'!B8:D8</f>
        <v>0</v>
      </c>
      <c r="C8" s="224"/>
      <c r="D8" s="224"/>
      <c r="E8" s="232" t="s">
        <v>18</v>
      </c>
      <c r="F8" s="232"/>
      <c r="G8" s="223">
        <f>'Pay12_05-29-12'!G8:H8+14</f>
        <v>41059</v>
      </c>
      <c r="H8" s="223"/>
      <c r="I8" s="43" t="s">
        <v>19</v>
      </c>
      <c r="J8" s="223">
        <f>G8+13</f>
        <v>41072</v>
      </c>
      <c r="K8" s="223"/>
      <c r="L8" s="39"/>
      <c r="M8" s="42" t="s">
        <v>12</v>
      </c>
      <c r="N8" s="15">
        <f>'Pay12_05-29-12'!N8</f>
        <v>0</v>
      </c>
      <c r="O8" s="188"/>
      <c r="P8" s="188"/>
      <c r="Q8" s="188"/>
      <c r="R8" s="189"/>
      <c r="S8" s="207"/>
      <c r="T8" s="208"/>
      <c r="U8" s="208"/>
      <c r="V8" s="209"/>
      <c r="X8" s="52" t="s">
        <v>24</v>
      </c>
      <c r="Y8" s="34"/>
      <c r="Z8" s="53"/>
      <c r="AA8" s="53"/>
      <c r="AB8" s="53"/>
      <c r="AC8" s="54"/>
    </row>
    <row r="9" spans="1:29" ht="6" customHeight="1" thickBot="1">
      <c r="A9" s="213"/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88"/>
      <c r="R9" s="189"/>
      <c r="S9" s="210"/>
      <c r="T9" s="211"/>
      <c r="U9" s="211"/>
      <c r="V9" s="212"/>
      <c r="X9" s="52"/>
      <c r="Y9" s="34"/>
      <c r="Z9" s="53"/>
      <c r="AA9" s="53"/>
      <c r="AB9" s="53"/>
      <c r="AC9" s="54"/>
    </row>
    <row r="10" spans="1:29" ht="13.5" customHeight="1">
      <c r="A10" s="41" t="s">
        <v>48</v>
      </c>
      <c r="B10" s="233">
        <f>'Pay12_05-29-12'!B10:D10</f>
        <v>0</v>
      </c>
      <c r="C10" s="233"/>
      <c r="D10" s="233"/>
      <c r="E10" s="230" t="s">
        <v>49</v>
      </c>
      <c r="F10" s="230"/>
      <c r="G10" s="230"/>
      <c r="H10" s="230"/>
      <c r="I10" s="230"/>
      <c r="J10" s="230"/>
      <c r="K10" s="230"/>
      <c r="L10" s="214">
        <f>J8+10</f>
        <v>41082</v>
      </c>
      <c r="M10" s="215"/>
      <c r="N10" s="188"/>
      <c r="O10" s="188"/>
      <c r="P10" s="188"/>
      <c r="Q10" s="188"/>
      <c r="R10" s="188"/>
      <c r="S10" s="130"/>
      <c r="T10" s="122"/>
      <c r="U10" s="123"/>
      <c r="V10" s="123"/>
      <c r="X10" s="52"/>
      <c r="Y10" s="34"/>
      <c r="Z10" s="53"/>
      <c r="AA10" s="53"/>
      <c r="AB10" s="53"/>
      <c r="AC10" s="54"/>
    </row>
    <row r="11" spans="1:29" ht="13.5" customHeight="1" thickBot="1">
      <c r="A11" s="213"/>
      <c r="B11" s="176"/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88"/>
      <c r="R11" s="188"/>
      <c r="S11" s="131"/>
      <c r="T11" s="124"/>
      <c r="U11" s="124"/>
      <c r="V11" s="125"/>
      <c r="X11" s="52" t="s">
        <v>35</v>
      </c>
      <c r="Y11" s="32">
        <f>Y8/2080</f>
        <v>0</v>
      </c>
      <c r="Z11" s="53"/>
      <c r="AA11" s="53"/>
      <c r="AB11" s="53"/>
      <c r="AC11" s="54"/>
    </row>
    <row r="12" spans="1:29" ht="14.25" customHeight="1" thickBot="1">
      <c r="A12" s="216"/>
      <c r="B12" s="217"/>
      <c r="C12" s="240" t="s">
        <v>43</v>
      </c>
      <c r="D12" s="241"/>
      <c r="E12" s="241"/>
      <c r="F12" s="241"/>
      <c r="G12" s="241"/>
      <c r="H12" s="241"/>
      <c r="I12" s="241"/>
      <c r="J12" s="241"/>
      <c r="K12" s="241"/>
      <c r="L12" s="241"/>
      <c r="M12" s="241"/>
      <c r="N12" s="241"/>
      <c r="O12" s="241"/>
      <c r="P12" s="242"/>
      <c r="Q12" s="188"/>
      <c r="R12" s="188"/>
      <c r="S12" s="131"/>
      <c r="T12" s="124" t="s">
        <v>63</v>
      </c>
      <c r="U12" s="124"/>
      <c r="V12" s="125"/>
      <c r="X12" s="52" t="s">
        <v>36</v>
      </c>
      <c r="Y12" s="33"/>
      <c r="Z12" s="53"/>
      <c r="AA12" s="53"/>
      <c r="AB12" s="53"/>
      <c r="AC12" s="54"/>
    </row>
    <row r="13" spans="1:29" ht="13.5" thickBot="1">
      <c r="A13" s="77" t="s">
        <v>56</v>
      </c>
      <c r="B13" s="78" t="s">
        <v>55</v>
      </c>
      <c r="C13" s="81">
        <f>G8</f>
        <v>41059</v>
      </c>
      <c r="D13" s="82">
        <f aca="true" t="shared" si="0" ref="D13:P13">C13+1</f>
        <v>41060</v>
      </c>
      <c r="E13" s="83">
        <f t="shared" si="0"/>
        <v>41061</v>
      </c>
      <c r="F13" s="82">
        <f t="shared" si="0"/>
        <v>41062</v>
      </c>
      <c r="G13" s="83">
        <f t="shared" si="0"/>
        <v>41063</v>
      </c>
      <c r="H13" s="82">
        <f t="shared" si="0"/>
        <v>41064</v>
      </c>
      <c r="I13" s="83">
        <f t="shared" si="0"/>
        <v>41065</v>
      </c>
      <c r="J13" s="84">
        <f t="shared" si="0"/>
        <v>41066</v>
      </c>
      <c r="K13" s="83">
        <f t="shared" si="0"/>
        <v>41067</v>
      </c>
      <c r="L13" s="82">
        <f t="shared" si="0"/>
        <v>41068</v>
      </c>
      <c r="M13" s="83">
        <f t="shared" si="0"/>
        <v>41069</v>
      </c>
      <c r="N13" s="82">
        <f t="shared" si="0"/>
        <v>41070</v>
      </c>
      <c r="O13" s="83">
        <f t="shared" si="0"/>
        <v>41071</v>
      </c>
      <c r="P13" s="85">
        <f t="shared" si="0"/>
        <v>41072</v>
      </c>
      <c r="Q13" s="188"/>
      <c r="R13" s="188"/>
      <c r="S13" s="131"/>
      <c r="T13" s="124" t="s">
        <v>75</v>
      </c>
      <c r="U13" s="124"/>
      <c r="V13" s="125"/>
      <c r="X13" s="55"/>
      <c r="Y13" s="51" t="s">
        <v>37</v>
      </c>
      <c r="Z13" s="51" t="s">
        <v>37</v>
      </c>
      <c r="AA13" s="51" t="s">
        <v>25</v>
      </c>
      <c r="AB13" s="51" t="s">
        <v>27</v>
      </c>
      <c r="AC13" s="56" t="s">
        <v>2</v>
      </c>
    </row>
    <row r="14" spans="1:29" ht="13.5" thickBot="1">
      <c r="A14" s="79" t="s">
        <v>57</v>
      </c>
      <c r="B14" s="80" t="s">
        <v>50</v>
      </c>
      <c r="C14" s="86">
        <f aca="true" t="shared" si="1" ref="C14:P14">WEEKDAY(C13)</f>
        <v>4</v>
      </c>
      <c r="D14" s="87">
        <f t="shared" si="1"/>
        <v>5</v>
      </c>
      <c r="E14" s="88">
        <f t="shared" si="1"/>
        <v>6</v>
      </c>
      <c r="F14" s="87">
        <f t="shared" si="1"/>
        <v>7</v>
      </c>
      <c r="G14" s="88">
        <f t="shared" si="1"/>
        <v>1</v>
      </c>
      <c r="H14" s="87">
        <f t="shared" si="1"/>
        <v>2</v>
      </c>
      <c r="I14" s="88">
        <f t="shared" si="1"/>
        <v>3</v>
      </c>
      <c r="J14" s="89">
        <f t="shared" si="1"/>
        <v>4</v>
      </c>
      <c r="K14" s="88">
        <f t="shared" si="1"/>
        <v>5</v>
      </c>
      <c r="L14" s="87">
        <f t="shared" si="1"/>
        <v>6</v>
      </c>
      <c r="M14" s="88">
        <f t="shared" si="1"/>
        <v>7</v>
      </c>
      <c r="N14" s="87">
        <f t="shared" si="1"/>
        <v>1</v>
      </c>
      <c r="O14" s="88">
        <f t="shared" si="1"/>
        <v>2</v>
      </c>
      <c r="P14" s="90">
        <f t="shared" si="1"/>
        <v>3</v>
      </c>
      <c r="Q14" s="91" t="s">
        <v>2</v>
      </c>
      <c r="R14" s="142" t="s">
        <v>15</v>
      </c>
      <c r="S14" s="131"/>
      <c r="T14" s="124" t="s">
        <v>65</v>
      </c>
      <c r="U14" s="124"/>
      <c r="V14" s="125"/>
      <c r="X14" s="57"/>
      <c r="Y14" s="58" t="s">
        <v>38</v>
      </c>
      <c r="Z14" s="58" t="s">
        <v>39</v>
      </c>
      <c r="AA14" s="58" t="s">
        <v>26</v>
      </c>
      <c r="AB14" s="58" t="s">
        <v>28</v>
      </c>
      <c r="AC14" s="59" t="s">
        <v>40</v>
      </c>
    </row>
    <row r="15" spans="1:29" ht="15.75" customHeight="1">
      <c r="A15" s="172">
        <f>'Pay12_05-29-12'!A15</f>
        <v>0</v>
      </c>
      <c r="B15" s="157">
        <f>'Pay12_05-29-12'!B15</f>
        <v>1</v>
      </c>
      <c r="C15" s="27"/>
      <c r="D15" s="28"/>
      <c r="E15" s="29"/>
      <c r="F15" s="7"/>
      <c r="G15" s="8"/>
      <c r="H15" s="28"/>
      <c r="I15" s="29"/>
      <c r="J15" s="30"/>
      <c r="K15" s="29"/>
      <c r="L15" s="28"/>
      <c r="M15" s="8"/>
      <c r="N15" s="7"/>
      <c r="O15" s="29"/>
      <c r="P15" s="31"/>
      <c r="Q15" s="93">
        <f>SUM(C15:P15)</f>
        <v>0</v>
      </c>
      <c r="R15" s="161">
        <f>ROUND(IF(Q15&gt;0,Q15/$Q$32,B15),2)</f>
        <v>1</v>
      </c>
      <c r="S15" s="158"/>
      <c r="T15" s="124" t="s">
        <v>76</v>
      </c>
      <c r="U15" s="124"/>
      <c r="V15" s="125"/>
      <c r="X15" s="173">
        <f aca="true" t="shared" si="2" ref="X15:X31">A15</f>
        <v>0</v>
      </c>
      <c r="Y15" s="36"/>
      <c r="Z15" s="60">
        <f aca="true" t="shared" si="3" ref="Z15:Z31">(AA15+AB15)*Y15</f>
        <v>0</v>
      </c>
      <c r="AA15" s="61">
        <f aca="true" t="shared" si="4" ref="AA15:AA31">IF($B$32&gt;0,80*$Y$11*R15,($Y$11*Q15)+($Y$11*$Q$43*R15))</f>
        <v>0</v>
      </c>
      <c r="AB15" s="62">
        <f aca="true" t="shared" si="5" ref="AB15:AB31">AA15*$Y$12</f>
        <v>0</v>
      </c>
      <c r="AC15" s="62">
        <f aca="true" t="shared" si="6" ref="AC15:AC31">SUM(Z15:AB15)</f>
        <v>0</v>
      </c>
    </row>
    <row r="16" spans="1:29" ht="15.75" customHeight="1">
      <c r="A16" s="172">
        <f>'Pay12_05-29-12'!A16</f>
        <v>0</v>
      </c>
      <c r="B16" s="157">
        <f>'Pay12_05-29-12'!B16</f>
        <v>0</v>
      </c>
      <c r="C16" s="10"/>
      <c r="D16" s="2"/>
      <c r="E16" s="1"/>
      <c r="F16" s="2"/>
      <c r="G16" s="1"/>
      <c r="H16" s="2"/>
      <c r="I16" s="1"/>
      <c r="J16" s="6"/>
      <c r="K16" s="1"/>
      <c r="L16" s="2"/>
      <c r="M16" s="1"/>
      <c r="N16" s="2"/>
      <c r="O16" s="1"/>
      <c r="P16" s="13"/>
      <c r="Q16" s="93">
        <f aca="true" t="shared" si="7" ref="Q16:Q31">SUM(C16:P16)</f>
        <v>0</v>
      </c>
      <c r="R16" s="162">
        <f aca="true" t="shared" si="8" ref="R16:R31">ROUND(IF(Q16&gt;0,Q16/$Q$32,B16),2)</f>
        <v>0</v>
      </c>
      <c r="S16" s="158"/>
      <c r="T16" s="124" t="s">
        <v>66</v>
      </c>
      <c r="U16" s="124"/>
      <c r="V16" s="125"/>
      <c r="X16" s="174">
        <f t="shared" si="2"/>
        <v>0</v>
      </c>
      <c r="Y16" s="37"/>
      <c r="Z16" s="63">
        <f t="shared" si="3"/>
        <v>0</v>
      </c>
      <c r="AA16" s="64">
        <f t="shared" si="4"/>
        <v>0</v>
      </c>
      <c r="AB16" s="65">
        <f t="shared" si="5"/>
        <v>0</v>
      </c>
      <c r="AC16" s="65">
        <f t="shared" si="6"/>
        <v>0</v>
      </c>
    </row>
    <row r="17" spans="1:29" ht="15.75" customHeight="1">
      <c r="A17" s="172">
        <f>'Pay12_05-29-12'!A17</f>
        <v>0</v>
      </c>
      <c r="B17" s="157">
        <f>'Pay12_05-29-12'!B17</f>
        <v>0</v>
      </c>
      <c r="C17" s="10"/>
      <c r="D17" s="2"/>
      <c r="E17" s="49"/>
      <c r="F17" s="2"/>
      <c r="G17" s="1"/>
      <c r="H17" s="2"/>
      <c r="I17" s="1"/>
      <c r="J17" s="6"/>
      <c r="K17" s="1"/>
      <c r="L17" s="2"/>
      <c r="M17" s="1"/>
      <c r="N17" s="2"/>
      <c r="O17" s="1"/>
      <c r="P17" s="13"/>
      <c r="Q17" s="93">
        <f t="shared" si="7"/>
        <v>0</v>
      </c>
      <c r="R17" s="162">
        <f t="shared" si="8"/>
        <v>0</v>
      </c>
      <c r="S17" s="158"/>
      <c r="T17" s="124" t="s">
        <v>64</v>
      </c>
      <c r="U17" s="124"/>
      <c r="V17" s="125"/>
      <c r="X17" s="174">
        <f t="shared" si="2"/>
        <v>0</v>
      </c>
      <c r="Y17" s="37"/>
      <c r="Z17" s="63">
        <f t="shared" si="3"/>
        <v>0</v>
      </c>
      <c r="AA17" s="64">
        <f t="shared" si="4"/>
        <v>0</v>
      </c>
      <c r="AB17" s="65">
        <f t="shared" si="5"/>
        <v>0</v>
      </c>
      <c r="AC17" s="65">
        <f t="shared" si="6"/>
        <v>0</v>
      </c>
    </row>
    <row r="18" spans="1:29" ht="15.75" customHeight="1">
      <c r="A18" s="172">
        <f>'Pay12_05-29-12'!A18</f>
        <v>0</v>
      </c>
      <c r="B18" s="157">
        <f>'Pay12_05-29-12'!B18</f>
        <v>0</v>
      </c>
      <c r="C18" s="10"/>
      <c r="D18" s="2"/>
      <c r="E18" s="1"/>
      <c r="F18" s="2"/>
      <c r="G18" s="1"/>
      <c r="H18" s="2"/>
      <c r="I18" s="1"/>
      <c r="J18" s="6"/>
      <c r="K18" s="1"/>
      <c r="L18" s="2"/>
      <c r="M18" s="1"/>
      <c r="N18" s="2"/>
      <c r="O18" s="1"/>
      <c r="P18" s="13"/>
      <c r="Q18" s="93">
        <f t="shared" si="7"/>
        <v>0</v>
      </c>
      <c r="R18" s="162">
        <f t="shared" si="8"/>
        <v>0</v>
      </c>
      <c r="S18" s="158"/>
      <c r="T18" s="124" t="s">
        <v>67</v>
      </c>
      <c r="U18" s="124"/>
      <c r="V18" s="125"/>
      <c r="X18" s="174">
        <f t="shared" si="2"/>
        <v>0</v>
      </c>
      <c r="Y18" s="37"/>
      <c r="Z18" s="63">
        <f t="shared" si="3"/>
        <v>0</v>
      </c>
      <c r="AA18" s="64">
        <f t="shared" si="4"/>
        <v>0</v>
      </c>
      <c r="AB18" s="65">
        <f t="shared" si="5"/>
        <v>0</v>
      </c>
      <c r="AC18" s="65">
        <f t="shared" si="6"/>
        <v>0</v>
      </c>
    </row>
    <row r="19" spans="1:29" ht="15.75" customHeight="1">
      <c r="A19" s="172">
        <f>'Pay12_05-29-12'!A19</f>
        <v>0</v>
      </c>
      <c r="B19" s="157">
        <f>'Pay12_05-29-12'!B19</f>
        <v>0</v>
      </c>
      <c r="C19" s="10"/>
      <c r="D19" s="2"/>
      <c r="E19" s="1"/>
      <c r="F19" s="2"/>
      <c r="G19" s="1"/>
      <c r="H19" s="2"/>
      <c r="I19" s="1"/>
      <c r="J19" s="6"/>
      <c r="K19" s="1"/>
      <c r="L19" s="2"/>
      <c r="M19" s="1"/>
      <c r="N19" s="2"/>
      <c r="O19" s="1"/>
      <c r="P19" s="13"/>
      <c r="Q19" s="93">
        <f t="shared" si="7"/>
        <v>0</v>
      </c>
      <c r="R19" s="162">
        <f t="shared" si="8"/>
        <v>0</v>
      </c>
      <c r="S19" s="158"/>
      <c r="T19" s="124" t="s">
        <v>73</v>
      </c>
      <c r="U19" s="124"/>
      <c r="V19" s="125"/>
      <c r="X19" s="174">
        <f t="shared" si="2"/>
        <v>0</v>
      </c>
      <c r="Y19" s="37"/>
      <c r="Z19" s="63">
        <f t="shared" si="3"/>
        <v>0</v>
      </c>
      <c r="AA19" s="64">
        <f t="shared" si="4"/>
        <v>0</v>
      </c>
      <c r="AB19" s="65">
        <f t="shared" si="5"/>
        <v>0</v>
      </c>
      <c r="AC19" s="65">
        <f t="shared" si="6"/>
        <v>0</v>
      </c>
    </row>
    <row r="20" spans="1:29" ht="15.75" customHeight="1" thickBot="1">
      <c r="A20" s="172">
        <f>'Pay12_05-29-12'!A20</f>
        <v>0</v>
      </c>
      <c r="B20" s="157">
        <f>'Pay12_05-29-12'!B20</f>
        <v>0</v>
      </c>
      <c r="C20" s="10"/>
      <c r="D20" s="2"/>
      <c r="E20" s="1"/>
      <c r="F20" s="159"/>
      <c r="G20" s="159"/>
      <c r="H20" s="159"/>
      <c r="I20" s="13"/>
      <c r="J20" s="10"/>
      <c r="K20" s="159"/>
      <c r="L20" s="159"/>
      <c r="M20" s="2"/>
      <c r="N20" s="2"/>
      <c r="O20" s="1"/>
      <c r="P20" s="13"/>
      <c r="Q20" s="93">
        <f t="shared" si="7"/>
        <v>0</v>
      </c>
      <c r="R20" s="162">
        <f t="shared" si="8"/>
        <v>0</v>
      </c>
      <c r="S20" s="160"/>
      <c r="T20" s="126"/>
      <c r="U20" s="143"/>
      <c r="V20" s="144"/>
      <c r="X20" s="174">
        <f t="shared" si="2"/>
        <v>0</v>
      </c>
      <c r="Y20" s="37"/>
      <c r="Z20" s="63">
        <f t="shared" si="3"/>
        <v>0</v>
      </c>
      <c r="AA20" s="64">
        <f t="shared" si="4"/>
        <v>0</v>
      </c>
      <c r="AB20" s="65">
        <f t="shared" si="5"/>
        <v>0</v>
      </c>
      <c r="AC20" s="65">
        <f t="shared" si="6"/>
        <v>0</v>
      </c>
    </row>
    <row r="21" spans="1:29" ht="15.75" customHeight="1">
      <c r="A21" s="172">
        <f>'Pay12_05-29-12'!A21</f>
        <v>0</v>
      </c>
      <c r="B21" s="157">
        <f>'Pay12_05-29-12'!B21</f>
        <v>0</v>
      </c>
      <c r="C21" s="19"/>
      <c r="D21" s="16"/>
      <c r="E21" s="15"/>
      <c r="F21" s="21"/>
      <c r="G21" s="21"/>
      <c r="H21" s="21"/>
      <c r="I21" s="17"/>
      <c r="J21" s="19"/>
      <c r="K21" s="21"/>
      <c r="L21" s="21"/>
      <c r="M21" s="16"/>
      <c r="N21" s="16"/>
      <c r="O21" s="15"/>
      <c r="P21" s="17"/>
      <c r="Q21" s="93">
        <f t="shared" si="7"/>
        <v>0</v>
      </c>
      <c r="R21" s="162">
        <f t="shared" si="8"/>
        <v>0</v>
      </c>
      <c r="S21" s="169"/>
      <c r="T21" s="33"/>
      <c r="U21" s="170"/>
      <c r="V21" s="171"/>
      <c r="X21" s="174">
        <f aca="true" t="shared" si="9" ref="X21:X29">A21</f>
        <v>0</v>
      </c>
      <c r="Y21" s="37"/>
      <c r="Z21" s="63">
        <f aca="true" t="shared" si="10" ref="Z21:Z29">(AA21+AB21)*Y21</f>
        <v>0</v>
      </c>
      <c r="AA21" s="64">
        <f aca="true" t="shared" si="11" ref="AA21:AA29">IF($B$32&gt;0,80*$Y$11*R21,($Y$11*Q21)+($Y$11*$Q$43*R21))</f>
        <v>0</v>
      </c>
      <c r="AB21" s="65">
        <f aca="true" t="shared" si="12" ref="AB21:AB29">AA21*$Y$12</f>
        <v>0</v>
      </c>
      <c r="AC21" s="65">
        <f aca="true" t="shared" si="13" ref="AC21:AC29">SUM(Z21:AB21)</f>
        <v>0</v>
      </c>
    </row>
    <row r="22" spans="1:29" ht="15.75" customHeight="1">
      <c r="A22" s="172">
        <f>'Pay12_05-29-12'!A22</f>
        <v>0</v>
      </c>
      <c r="B22" s="157">
        <f>'Pay12_05-29-12'!B22</f>
        <v>0</v>
      </c>
      <c r="C22" s="19"/>
      <c r="D22" s="16"/>
      <c r="E22" s="15"/>
      <c r="F22" s="21"/>
      <c r="G22" s="21"/>
      <c r="H22" s="21"/>
      <c r="I22" s="17"/>
      <c r="J22" s="19"/>
      <c r="K22" s="21"/>
      <c r="L22" s="21"/>
      <c r="M22" s="16"/>
      <c r="N22" s="16"/>
      <c r="O22" s="15"/>
      <c r="P22" s="17"/>
      <c r="Q22" s="93">
        <f aca="true" t="shared" si="14" ref="Q22:Q27">SUM(C22:P22)</f>
        <v>0</v>
      </c>
      <c r="R22" s="162">
        <f aca="true" t="shared" si="15" ref="R22:R27">ROUND(IF(Q22&gt;0,Q22/$Q$32,B22),2)</f>
        <v>0</v>
      </c>
      <c r="S22" s="169"/>
      <c r="T22" s="33"/>
      <c r="U22" s="170"/>
      <c r="V22" s="171"/>
      <c r="X22" s="174">
        <f t="shared" si="9"/>
        <v>0</v>
      </c>
      <c r="Y22" s="37"/>
      <c r="Z22" s="63">
        <f t="shared" si="10"/>
        <v>0</v>
      </c>
      <c r="AA22" s="64">
        <f t="shared" si="11"/>
        <v>0</v>
      </c>
      <c r="AB22" s="65">
        <f t="shared" si="12"/>
        <v>0</v>
      </c>
      <c r="AC22" s="65">
        <f t="shared" si="13"/>
        <v>0</v>
      </c>
    </row>
    <row r="23" spans="1:29" ht="15.75" customHeight="1">
      <c r="A23" s="172">
        <f>'Pay12_05-29-12'!A23</f>
        <v>0</v>
      </c>
      <c r="B23" s="157">
        <f>'Pay12_05-29-12'!B23</f>
        <v>0</v>
      </c>
      <c r="C23" s="19"/>
      <c r="D23" s="16"/>
      <c r="E23" s="15"/>
      <c r="F23" s="21"/>
      <c r="G23" s="21"/>
      <c r="H23" s="21"/>
      <c r="I23" s="17"/>
      <c r="J23" s="19"/>
      <c r="K23" s="21"/>
      <c r="L23" s="21"/>
      <c r="M23" s="16"/>
      <c r="N23" s="16"/>
      <c r="O23" s="15"/>
      <c r="P23" s="17"/>
      <c r="Q23" s="93">
        <f t="shared" si="14"/>
        <v>0</v>
      </c>
      <c r="R23" s="162">
        <f t="shared" si="15"/>
        <v>0</v>
      </c>
      <c r="S23" s="169"/>
      <c r="T23" s="33"/>
      <c r="U23" s="170"/>
      <c r="V23" s="171"/>
      <c r="X23" s="174">
        <f t="shared" si="9"/>
        <v>0</v>
      </c>
      <c r="Y23" s="37"/>
      <c r="Z23" s="63">
        <f t="shared" si="10"/>
        <v>0</v>
      </c>
      <c r="AA23" s="64">
        <f t="shared" si="11"/>
        <v>0</v>
      </c>
      <c r="AB23" s="65">
        <f t="shared" si="12"/>
        <v>0</v>
      </c>
      <c r="AC23" s="65">
        <f t="shared" si="13"/>
        <v>0</v>
      </c>
    </row>
    <row r="24" spans="1:29" ht="15.75" customHeight="1">
      <c r="A24" s="172">
        <f>'Pay12_05-29-12'!A24</f>
        <v>0</v>
      </c>
      <c r="B24" s="157">
        <f>'Pay12_05-29-12'!B24</f>
        <v>0</v>
      </c>
      <c r="C24" s="19"/>
      <c r="D24" s="16"/>
      <c r="E24" s="15"/>
      <c r="F24" s="21"/>
      <c r="G24" s="21"/>
      <c r="H24" s="21"/>
      <c r="I24" s="17"/>
      <c r="J24" s="19"/>
      <c r="K24" s="21"/>
      <c r="L24" s="21"/>
      <c r="M24" s="16"/>
      <c r="N24" s="16"/>
      <c r="O24" s="15"/>
      <c r="P24" s="17"/>
      <c r="Q24" s="93">
        <f t="shared" si="14"/>
        <v>0</v>
      </c>
      <c r="R24" s="162">
        <f t="shared" si="15"/>
        <v>0</v>
      </c>
      <c r="S24" s="169"/>
      <c r="T24" s="33"/>
      <c r="U24" s="170"/>
      <c r="V24" s="171"/>
      <c r="X24" s="174">
        <f t="shared" si="9"/>
        <v>0</v>
      </c>
      <c r="Y24" s="37"/>
      <c r="Z24" s="63">
        <f t="shared" si="10"/>
        <v>0</v>
      </c>
      <c r="AA24" s="64">
        <f t="shared" si="11"/>
        <v>0</v>
      </c>
      <c r="AB24" s="65">
        <f t="shared" si="12"/>
        <v>0</v>
      </c>
      <c r="AC24" s="65">
        <f t="shared" si="13"/>
        <v>0</v>
      </c>
    </row>
    <row r="25" spans="1:29" ht="15.75" customHeight="1">
      <c r="A25" s="172">
        <f>'Pay12_05-29-12'!A25</f>
        <v>0</v>
      </c>
      <c r="B25" s="157">
        <f>'Pay12_05-29-12'!B25</f>
        <v>0</v>
      </c>
      <c r="C25" s="19"/>
      <c r="D25" s="16"/>
      <c r="E25" s="15"/>
      <c r="F25" s="21"/>
      <c r="G25" s="21"/>
      <c r="H25" s="21"/>
      <c r="I25" s="17"/>
      <c r="J25" s="19"/>
      <c r="K25" s="21"/>
      <c r="L25" s="21"/>
      <c r="M25" s="16"/>
      <c r="N25" s="16"/>
      <c r="O25" s="15"/>
      <c r="P25" s="17"/>
      <c r="Q25" s="93">
        <f t="shared" si="14"/>
        <v>0</v>
      </c>
      <c r="R25" s="162">
        <f t="shared" si="15"/>
        <v>0</v>
      </c>
      <c r="S25" s="169"/>
      <c r="T25" s="33"/>
      <c r="U25" s="170"/>
      <c r="V25" s="171"/>
      <c r="X25" s="174">
        <f t="shared" si="9"/>
        <v>0</v>
      </c>
      <c r="Y25" s="37"/>
      <c r="Z25" s="63">
        <f t="shared" si="10"/>
        <v>0</v>
      </c>
      <c r="AA25" s="64">
        <f t="shared" si="11"/>
        <v>0</v>
      </c>
      <c r="AB25" s="65">
        <f t="shared" si="12"/>
        <v>0</v>
      </c>
      <c r="AC25" s="65">
        <f t="shared" si="13"/>
        <v>0</v>
      </c>
    </row>
    <row r="26" spans="1:29" ht="15.75" customHeight="1">
      <c r="A26" s="172">
        <f>'Pay12_05-29-12'!A26</f>
        <v>0</v>
      </c>
      <c r="B26" s="157">
        <f>'Pay12_05-29-12'!B26</f>
        <v>0</v>
      </c>
      <c r="C26" s="19"/>
      <c r="D26" s="16"/>
      <c r="E26" s="15"/>
      <c r="F26" s="21"/>
      <c r="G26" s="21"/>
      <c r="H26" s="21"/>
      <c r="I26" s="17"/>
      <c r="J26" s="19"/>
      <c r="K26" s="21"/>
      <c r="L26" s="21"/>
      <c r="M26" s="16"/>
      <c r="N26" s="16"/>
      <c r="O26" s="15"/>
      <c r="P26" s="17"/>
      <c r="Q26" s="93">
        <f t="shared" si="14"/>
        <v>0</v>
      </c>
      <c r="R26" s="162">
        <f t="shared" si="15"/>
        <v>0</v>
      </c>
      <c r="S26" s="169"/>
      <c r="T26" s="33"/>
      <c r="U26" s="170"/>
      <c r="V26" s="171"/>
      <c r="X26" s="174">
        <f t="shared" si="9"/>
        <v>0</v>
      </c>
      <c r="Y26" s="37"/>
      <c r="Z26" s="63">
        <f t="shared" si="10"/>
        <v>0</v>
      </c>
      <c r="AA26" s="64">
        <f t="shared" si="11"/>
        <v>0</v>
      </c>
      <c r="AB26" s="65">
        <f t="shared" si="12"/>
        <v>0</v>
      </c>
      <c r="AC26" s="65">
        <f t="shared" si="13"/>
        <v>0</v>
      </c>
    </row>
    <row r="27" spans="1:29" ht="15.75" customHeight="1">
      <c r="A27" s="172">
        <f>'Pay12_05-29-12'!A27</f>
        <v>0</v>
      </c>
      <c r="B27" s="157">
        <f>'Pay12_05-29-12'!B27</f>
        <v>0</v>
      </c>
      <c r="C27" s="19"/>
      <c r="D27" s="16"/>
      <c r="E27" s="15"/>
      <c r="F27" s="21"/>
      <c r="G27" s="21"/>
      <c r="H27" s="21"/>
      <c r="I27" s="17"/>
      <c r="J27" s="19"/>
      <c r="K27" s="21"/>
      <c r="L27" s="21"/>
      <c r="M27" s="16"/>
      <c r="N27" s="16"/>
      <c r="O27" s="15"/>
      <c r="P27" s="17"/>
      <c r="Q27" s="93">
        <f t="shared" si="14"/>
        <v>0</v>
      </c>
      <c r="R27" s="162">
        <f t="shared" si="15"/>
        <v>0</v>
      </c>
      <c r="S27" s="169"/>
      <c r="T27" s="33"/>
      <c r="U27" s="170"/>
      <c r="V27" s="171"/>
      <c r="X27" s="174">
        <f t="shared" si="9"/>
        <v>0</v>
      </c>
      <c r="Y27" s="37"/>
      <c r="Z27" s="63">
        <f t="shared" si="10"/>
        <v>0</v>
      </c>
      <c r="AA27" s="64">
        <f t="shared" si="11"/>
        <v>0</v>
      </c>
      <c r="AB27" s="65">
        <f t="shared" si="12"/>
        <v>0</v>
      </c>
      <c r="AC27" s="65">
        <f t="shared" si="13"/>
        <v>0</v>
      </c>
    </row>
    <row r="28" spans="1:29" ht="15.75" customHeight="1">
      <c r="A28" s="172">
        <f>'Pay12_05-29-12'!A28</f>
        <v>0</v>
      </c>
      <c r="B28" s="157">
        <f>'Pay12_05-29-12'!B28</f>
        <v>0</v>
      </c>
      <c r="C28" s="19"/>
      <c r="D28" s="16"/>
      <c r="E28" s="15"/>
      <c r="F28" s="21"/>
      <c r="G28" s="21"/>
      <c r="H28" s="21"/>
      <c r="I28" s="17"/>
      <c r="J28" s="19"/>
      <c r="K28" s="21"/>
      <c r="L28" s="21"/>
      <c r="M28" s="16"/>
      <c r="N28" s="16"/>
      <c r="O28" s="15"/>
      <c r="P28" s="17"/>
      <c r="Q28" s="93">
        <f t="shared" si="7"/>
        <v>0</v>
      </c>
      <c r="R28" s="162">
        <f t="shared" si="8"/>
        <v>0</v>
      </c>
      <c r="S28" s="169"/>
      <c r="T28" s="33"/>
      <c r="U28" s="170"/>
      <c r="V28" s="171"/>
      <c r="X28" s="174">
        <f t="shared" si="9"/>
        <v>0</v>
      </c>
      <c r="Y28" s="37"/>
      <c r="Z28" s="63">
        <f t="shared" si="10"/>
        <v>0</v>
      </c>
      <c r="AA28" s="64">
        <f t="shared" si="11"/>
        <v>0</v>
      </c>
      <c r="AB28" s="65">
        <f t="shared" si="12"/>
        <v>0</v>
      </c>
      <c r="AC28" s="65">
        <f t="shared" si="13"/>
        <v>0</v>
      </c>
    </row>
    <row r="29" spans="1:29" ht="15.75" customHeight="1">
      <c r="A29" s="172">
        <f>'Pay12_05-29-12'!A29</f>
        <v>0</v>
      </c>
      <c r="B29" s="157">
        <f>'Pay12_05-29-12'!B29</f>
        <v>0</v>
      </c>
      <c r="C29" s="19"/>
      <c r="D29" s="16"/>
      <c r="E29" s="15"/>
      <c r="F29" s="21"/>
      <c r="G29" s="21"/>
      <c r="H29" s="21"/>
      <c r="I29" s="17"/>
      <c r="J29" s="19"/>
      <c r="K29" s="21"/>
      <c r="L29" s="21"/>
      <c r="M29" s="16"/>
      <c r="N29" s="16"/>
      <c r="O29" s="15"/>
      <c r="P29" s="17"/>
      <c r="Q29" s="93">
        <f t="shared" si="7"/>
        <v>0</v>
      </c>
      <c r="R29" s="162">
        <f t="shared" si="8"/>
        <v>0</v>
      </c>
      <c r="S29" s="169"/>
      <c r="T29" s="33"/>
      <c r="U29" s="170"/>
      <c r="V29" s="171"/>
      <c r="X29" s="174">
        <f t="shared" si="9"/>
        <v>0</v>
      </c>
      <c r="Y29" s="37"/>
      <c r="Z29" s="63">
        <f t="shared" si="10"/>
        <v>0</v>
      </c>
      <c r="AA29" s="64">
        <f t="shared" si="11"/>
        <v>0</v>
      </c>
      <c r="AB29" s="65">
        <f t="shared" si="12"/>
        <v>0</v>
      </c>
      <c r="AC29" s="65">
        <f t="shared" si="13"/>
        <v>0</v>
      </c>
    </row>
    <row r="30" spans="1:29" ht="15.75" customHeight="1" thickBot="1">
      <c r="A30" s="172">
        <f>'Pay12_05-29-12'!A30</f>
        <v>0</v>
      </c>
      <c r="B30" s="157">
        <f>'Pay12_05-29-12'!B30</f>
        <v>0</v>
      </c>
      <c r="C30" s="19"/>
      <c r="D30" s="16"/>
      <c r="E30" s="22"/>
      <c r="F30" s="15"/>
      <c r="G30" s="16"/>
      <c r="H30" s="15"/>
      <c r="I30" s="17"/>
      <c r="J30" s="19"/>
      <c r="K30" s="16"/>
      <c r="L30" s="15"/>
      <c r="M30" s="16"/>
      <c r="N30" s="16"/>
      <c r="O30" s="15"/>
      <c r="P30" s="17"/>
      <c r="Q30" s="93">
        <f t="shared" si="7"/>
        <v>0</v>
      </c>
      <c r="R30" s="162">
        <f t="shared" si="8"/>
        <v>0</v>
      </c>
      <c r="S30" s="3"/>
      <c r="T30" s="3"/>
      <c r="U30" s="3"/>
      <c r="V30" s="153"/>
      <c r="X30" s="174">
        <f t="shared" si="2"/>
        <v>0</v>
      </c>
      <c r="Y30" s="37"/>
      <c r="Z30" s="63">
        <f t="shared" si="3"/>
        <v>0</v>
      </c>
      <c r="AA30" s="64">
        <f t="shared" si="4"/>
        <v>0</v>
      </c>
      <c r="AB30" s="65">
        <f t="shared" si="5"/>
        <v>0</v>
      </c>
      <c r="AC30" s="65">
        <f t="shared" si="6"/>
        <v>0</v>
      </c>
    </row>
    <row r="31" spans="1:29" ht="15.75" customHeight="1" thickBot="1">
      <c r="A31" s="172">
        <f>'Pay12_05-29-12'!A31</f>
        <v>0</v>
      </c>
      <c r="B31" s="157">
        <f>'Pay12_05-29-12'!B31</f>
        <v>0</v>
      </c>
      <c r="C31" s="20"/>
      <c r="D31" s="4"/>
      <c r="E31" s="23"/>
      <c r="F31" s="5"/>
      <c r="G31" s="4"/>
      <c r="H31" s="5"/>
      <c r="I31" s="12"/>
      <c r="J31" s="11"/>
      <c r="K31" s="4"/>
      <c r="L31" s="5"/>
      <c r="M31" s="4"/>
      <c r="N31" s="5"/>
      <c r="O31" s="4"/>
      <c r="P31" s="18"/>
      <c r="Q31" s="93">
        <f t="shared" si="7"/>
        <v>0</v>
      </c>
      <c r="R31" s="163">
        <f t="shared" si="8"/>
        <v>0</v>
      </c>
      <c r="S31" s="205" t="s">
        <v>70</v>
      </c>
      <c r="T31" s="205"/>
      <c r="U31" s="205"/>
      <c r="V31" s="206"/>
      <c r="X31" s="175">
        <f t="shared" si="2"/>
        <v>0</v>
      </c>
      <c r="Y31" s="38"/>
      <c r="Z31" s="66">
        <f t="shared" si="3"/>
        <v>0</v>
      </c>
      <c r="AA31" s="67">
        <f t="shared" si="4"/>
        <v>0</v>
      </c>
      <c r="AB31" s="68">
        <f t="shared" si="5"/>
        <v>0</v>
      </c>
      <c r="AC31" s="68">
        <f t="shared" si="6"/>
        <v>0</v>
      </c>
    </row>
    <row r="32" spans="1:29" ht="15.75" customHeight="1" thickBot="1">
      <c r="A32" s="95" t="s">
        <v>33</v>
      </c>
      <c r="B32" s="96">
        <f aca="true" t="shared" si="16" ref="B32:R32">SUM(B15:B31)</f>
        <v>1</v>
      </c>
      <c r="C32" s="97">
        <f t="shared" si="16"/>
        <v>0</v>
      </c>
      <c r="D32" s="98">
        <f t="shared" si="16"/>
        <v>0</v>
      </c>
      <c r="E32" s="98">
        <f t="shared" si="16"/>
        <v>0</v>
      </c>
      <c r="F32" s="98">
        <f t="shared" si="16"/>
        <v>0</v>
      </c>
      <c r="G32" s="98">
        <f t="shared" si="16"/>
        <v>0</v>
      </c>
      <c r="H32" s="98">
        <f t="shared" si="16"/>
        <v>0</v>
      </c>
      <c r="I32" s="98">
        <f t="shared" si="16"/>
        <v>0</v>
      </c>
      <c r="J32" s="97">
        <f t="shared" si="16"/>
        <v>0</v>
      </c>
      <c r="K32" s="98">
        <f t="shared" si="16"/>
        <v>0</v>
      </c>
      <c r="L32" s="98">
        <f t="shared" si="16"/>
        <v>0</v>
      </c>
      <c r="M32" s="98">
        <f t="shared" si="16"/>
        <v>0</v>
      </c>
      <c r="N32" s="98">
        <f t="shared" si="16"/>
        <v>0</v>
      </c>
      <c r="O32" s="98">
        <f t="shared" si="16"/>
        <v>0</v>
      </c>
      <c r="P32" s="99">
        <f t="shared" si="16"/>
        <v>0</v>
      </c>
      <c r="Q32" s="94">
        <f t="shared" si="16"/>
        <v>0</v>
      </c>
      <c r="R32" s="145">
        <f t="shared" si="16"/>
        <v>1</v>
      </c>
      <c r="S32" s="135" t="s">
        <v>56</v>
      </c>
      <c r="T32" s="136" t="s">
        <v>55</v>
      </c>
      <c r="U32" s="136" t="s">
        <v>68</v>
      </c>
      <c r="V32" s="136" t="s">
        <v>69</v>
      </c>
      <c r="X32" s="69" t="s">
        <v>2</v>
      </c>
      <c r="Y32" s="70"/>
      <c r="Z32" s="71">
        <f>SUM(Z15:Z31)</f>
        <v>0</v>
      </c>
      <c r="AA32" s="72">
        <f>SUM(AA15:AA31)</f>
        <v>0</v>
      </c>
      <c r="AB32" s="71">
        <f>SUM(AB15:AB31)</f>
        <v>0</v>
      </c>
      <c r="AC32" s="71">
        <f>SUM(AC15:AC31)</f>
        <v>0</v>
      </c>
    </row>
    <row r="33" spans="1:22" ht="15.75" customHeight="1" thickBot="1">
      <c r="A33" s="100" t="s">
        <v>3</v>
      </c>
      <c r="B33" s="101"/>
      <c r="C33" s="102">
        <f aca="true" t="shared" si="17" ref="C33:P33">C14</f>
        <v>4</v>
      </c>
      <c r="D33" s="103">
        <f t="shared" si="17"/>
        <v>5</v>
      </c>
      <c r="E33" s="103">
        <f t="shared" si="17"/>
        <v>6</v>
      </c>
      <c r="F33" s="104">
        <f t="shared" si="17"/>
        <v>7</v>
      </c>
      <c r="G33" s="103">
        <f t="shared" si="17"/>
        <v>1</v>
      </c>
      <c r="H33" s="104">
        <f t="shared" si="17"/>
        <v>2</v>
      </c>
      <c r="I33" s="105">
        <f t="shared" si="17"/>
        <v>3</v>
      </c>
      <c r="J33" s="102">
        <f t="shared" si="17"/>
        <v>4</v>
      </c>
      <c r="K33" s="103">
        <f t="shared" si="17"/>
        <v>5</v>
      </c>
      <c r="L33" s="104">
        <f t="shared" si="17"/>
        <v>6</v>
      </c>
      <c r="M33" s="103">
        <f t="shared" si="17"/>
        <v>7</v>
      </c>
      <c r="N33" s="103">
        <f t="shared" si="17"/>
        <v>1</v>
      </c>
      <c r="O33" s="104">
        <f t="shared" si="17"/>
        <v>2</v>
      </c>
      <c r="P33" s="105">
        <f t="shared" si="17"/>
        <v>3</v>
      </c>
      <c r="Q33" s="92" t="s">
        <v>2</v>
      </c>
      <c r="R33" s="227"/>
      <c r="S33" s="137" t="s">
        <v>57</v>
      </c>
      <c r="T33" s="137" t="s">
        <v>50</v>
      </c>
      <c r="U33" s="137" t="s">
        <v>11</v>
      </c>
      <c r="V33" s="137" t="s">
        <v>11</v>
      </c>
    </row>
    <row r="34" spans="1:22" ht="13.5" customHeight="1">
      <c r="A34" s="106" t="s">
        <v>4</v>
      </c>
      <c r="B34" s="107"/>
      <c r="C34" s="9"/>
      <c r="D34" s="7"/>
      <c r="E34" s="8"/>
      <c r="F34" s="7"/>
      <c r="G34" s="8"/>
      <c r="H34" s="7"/>
      <c r="I34" s="8"/>
      <c r="J34" s="24"/>
      <c r="K34" s="8"/>
      <c r="L34" s="7"/>
      <c r="M34" s="8"/>
      <c r="N34" s="7"/>
      <c r="O34" s="8"/>
      <c r="P34" s="25"/>
      <c r="Q34" s="74">
        <f aca="true" t="shared" si="18" ref="Q34:Q42">SUM(C34:P34)</f>
        <v>0</v>
      </c>
      <c r="R34" s="187"/>
      <c r="S34" s="146"/>
      <c r="T34" s="154"/>
      <c r="U34" s="134"/>
      <c r="V34" s="140"/>
    </row>
    <row r="35" spans="1:22" ht="13.5" customHeight="1">
      <c r="A35" s="106" t="s">
        <v>0</v>
      </c>
      <c r="B35" s="107"/>
      <c r="C35" s="10"/>
      <c r="D35" s="2"/>
      <c r="E35" s="1"/>
      <c r="F35" s="2"/>
      <c r="G35" s="1"/>
      <c r="H35" s="2"/>
      <c r="I35" s="1"/>
      <c r="J35" s="6"/>
      <c r="K35" s="1"/>
      <c r="L35" s="2"/>
      <c r="M35" s="1"/>
      <c r="N35" s="2"/>
      <c r="O35" s="1"/>
      <c r="P35" s="13"/>
      <c r="Q35" s="75">
        <f t="shared" si="18"/>
        <v>0</v>
      </c>
      <c r="R35" s="187"/>
      <c r="S35" s="147"/>
      <c r="T35" s="155"/>
      <c r="U35" s="133"/>
      <c r="V35" s="141"/>
    </row>
    <row r="36" spans="1:22" ht="13.5" customHeight="1">
      <c r="A36" s="106" t="s">
        <v>5</v>
      </c>
      <c r="B36" s="107"/>
      <c r="C36" s="10"/>
      <c r="D36" s="2"/>
      <c r="E36" s="1"/>
      <c r="F36" s="2"/>
      <c r="G36" s="1"/>
      <c r="H36" s="2"/>
      <c r="I36" s="1"/>
      <c r="J36" s="6"/>
      <c r="K36" s="1"/>
      <c r="L36" s="2"/>
      <c r="M36" s="1"/>
      <c r="N36" s="2"/>
      <c r="O36" s="1"/>
      <c r="P36" s="13"/>
      <c r="Q36" s="75">
        <f t="shared" si="18"/>
        <v>0</v>
      </c>
      <c r="R36" s="187"/>
      <c r="S36" s="147"/>
      <c r="T36" s="155"/>
      <c r="U36" s="133"/>
      <c r="V36" s="141"/>
    </row>
    <row r="37" spans="1:22" ht="13.5" customHeight="1">
      <c r="A37" s="106" t="s">
        <v>6</v>
      </c>
      <c r="B37" s="107"/>
      <c r="C37" s="10"/>
      <c r="D37" s="2"/>
      <c r="E37" s="1"/>
      <c r="F37" s="2"/>
      <c r="G37" s="1"/>
      <c r="H37" s="2"/>
      <c r="I37" s="1"/>
      <c r="J37" s="6"/>
      <c r="K37" s="1"/>
      <c r="L37" s="2"/>
      <c r="M37" s="1"/>
      <c r="N37" s="2"/>
      <c r="O37" s="1"/>
      <c r="P37" s="13"/>
      <c r="Q37" s="75">
        <f t="shared" si="18"/>
        <v>0</v>
      </c>
      <c r="R37" s="187"/>
      <c r="S37" s="147"/>
      <c r="T37" s="155"/>
      <c r="U37" s="133"/>
      <c r="V37" s="141"/>
    </row>
    <row r="38" spans="1:22" ht="13.5" customHeight="1">
      <c r="A38" s="106" t="s">
        <v>7</v>
      </c>
      <c r="B38" s="107"/>
      <c r="C38" s="10"/>
      <c r="D38" s="2"/>
      <c r="E38" s="1"/>
      <c r="F38" s="2"/>
      <c r="G38" s="1"/>
      <c r="H38" s="2"/>
      <c r="I38" s="1"/>
      <c r="J38" s="6"/>
      <c r="K38" s="1"/>
      <c r="L38" s="2"/>
      <c r="M38" s="1"/>
      <c r="N38" s="2"/>
      <c r="O38" s="1"/>
      <c r="P38" s="13"/>
      <c r="Q38" s="75">
        <f t="shared" si="18"/>
        <v>0</v>
      </c>
      <c r="R38" s="187"/>
      <c r="S38" s="147"/>
      <c r="T38" s="155"/>
      <c r="U38" s="133"/>
      <c r="V38" s="141"/>
    </row>
    <row r="39" spans="1:22" ht="13.5" customHeight="1">
      <c r="A39" s="106" t="s">
        <v>8</v>
      </c>
      <c r="B39" s="107"/>
      <c r="C39" s="10"/>
      <c r="D39" s="2"/>
      <c r="E39" s="1"/>
      <c r="F39" s="2"/>
      <c r="G39" s="1"/>
      <c r="H39" s="2"/>
      <c r="I39" s="1"/>
      <c r="J39" s="6"/>
      <c r="K39" s="1"/>
      <c r="L39" s="2"/>
      <c r="M39" s="1"/>
      <c r="N39" s="2"/>
      <c r="O39" s="1"/>
      <c r="P39" s="13"/>
      <c r="Q39" s="75">
        <f t="shared" si="18"/>
        <v>0</v>
      </c>
      <c r="R39" s="187"/>
      <c r="S39" s="147"/>
      <c r="T39" s="155"/>
      <c r="U39" s="133"/>
      <c r="V39" s="141"/>
    </row>
    <row r="40" spans="1:22" ht="13.5" customHeight="1">
      <c r="A40" s="106" t="s">
        <v>30</v>
      </c>
      <c r="B40" s="107"/>
      <c r="C40" s="10"/>
      <c r="D40" s="2"/>
      <c r="E40" s="1"/>
      <c r="F40" s="2"/>
      <c r="G40" s="1"/>
      <c r="H40" s="2"/>
      <c r="I40" s="1"/>
      <c r="J40" s="6"/>
      <c r="K40" s="1"/>
      <c r="L40" s="2"/>
      <c r="M40" s="1"/>
      <c r="N40" s="2"/>
      <c r="O40" s="1"/>
      <c r="P40" s="13"/>
      <c r="Q40" s="75">
        <f t="shared" si="18"/>
        <v>0</v>
      </c>
      <c r="R40" s="187"/>
      <c r="S40" s="147"/>
      <c r="T40" s="155"/>
      <c r="U40" s="133"/>
      <c r="V40" s="141"/>
    </row>
    <row r="41" spans="1:22" ht="13.5" customHeight="1">
      <c r="A41" s="106" t="s">
        <v>1</v>
      </c>
      <c r="B41" s="107"/>
      <c r="C41" s="10"/>
      <c r="D41" s="2"/>
      <c r="E41" s="1"/>
      <c r="F41" s="2"/>
      <c r="G41" s="1"/>
      <c r="H41" s="2"/>
      <c r="I41" s="1"/>
      <c r="J41" s="6"/>
      <c r="K41" s="1"/>
      <c r="L41" s="2"/>
      <c r="M41" s="1"/>
      <c r="N41" s="2"/>
      <c r="O41" s="1"/>
      <c r="P41" s="13"/>
      <c r="Q41" s="75">
        <f t="shared" si="18"/>
        <v>0</v>
      </c>
      <c r="R41" s="187"/>
      <c r="S41" s="147"/>
      <c r="T41" s="155"/>
      <c r="U41" s="133"/>
      <c r="V41" s="141"/>
    </row>
    <row r="42" spans="1:22" ht="13.5" customHeight="1" thickBot="1">
      <c r="A42" s="106" t="s">
        <v>9</v>
      </c>
      <c r="B42" s="107"/>
      <c r="C42" s="11"/>
      <c r="D42" s="4"/>
      <c r="E42" s="5"/>
      <c r="F42" s="4"/>
      <c r="G42" s="5"/>
      <c r="H42" s="4"/>
      <c r="I42" s="5"/>
      <c r="J42" s="26"/>
      <c r="K42" s="5"/>
      <c r="L42" s="4"/>
      <c r="M42" s="5"/>
      <c r="N42" s="4"/>
      <c r="O42" s="5"/>
      <c r="P42" s="14"/>
      <c r="Q42" s="76">
        <f t="shared" si="18"/>
        <v>0</v>
      </c>
      <c r="R42" s="187"/>
      <c r="S42" s="147"/>
      <c r="T42" s="155"/>
      <c r="U42" s="133"/>
      <c r="V42" s="141"/>
    </row>
    <row r="43" spans="1:22" ht="13.5" customHeight="1" thickBot="1">
      <c r="A43" s="106" t="s">
        <v>32</v>
      </c>
      <c r="B43" s="107"/>
      <c r="C43" s="111">
        <f aca="true" t="shared" si="19" ref="C43:Q43">SUM(C34:C42)</f>
        <v>0</v>
      </c>
      <c r="D43" s="111">
        <f t="shared" si="19"/>
        <v>0</v>
      </c>
      <c r="E43" s="111">
        <f t="shared" si="19"/>
        <v>0</v>
      </c>
      <c r="F43" s="111">
        <f t="shared" si="19"/>
        <v>0</v>
      </c>
      <c r="G43" s="111">
        <f t="shared" si="19"/>
        <v>0</v>
      </c>
      <c r="H43" s="111">
        <f t="shared" si="19"/>
        <v>0</v>
      </c>
      <c r="I43" s="111">
        <f t="shared" si="19"/>
        <v>0</v>
      </c>
      <c r="J43" s="111">
        <f t="shared" si="19"/>
        <v>0</v>
      </c>
      <c r="K43" s="111">
        <f t="shared" si="19"/>
        <v>0</v>
      </c>
      <c r="L43" s="111">
        <f t="shared" si="19"/>
        <v>0</v>
      </c>
      <c r="M43" s="111">
        <f t="shared" si="19"/>
        <v>0</v>
      </c>
      <c r="N43" s="111">
        <f t="shared" si="19"/>
        <v>0</v>
      </c>
      <c r="O43" s="111">
        <f t="shared" si="19"/>
        <v>0</v>
      </c>
      <c r="P43" s="112">
        <f t="shared" si="19"/>
        <v>0</v>
      </c>
      <c r="Q43" s="113">
        <f t="shared" si="19"/>
        <v>0</v>
      </c>
      <c r="R43" s="187"/>
      <c r="S43" s="147"/>
      <c r="T43" s="155"/>
      <c r="U43" s="133"/>
      <c r="V43" s="141"/>
    </row>
    <row r="44" spans="1:22" ht="16.5" customHeight="1" thickBot="1">
      <c r="A44" s="108" t="s">
        <v>34</v>
      </c>
      <c r="B44" s="107"/>
      <c r="C44" s="114">
        <f aca="true" t="shared" si="20" ref="C44:Q44">C43+C32</f>
        <v>0</v>
      </c>
      <c r="D44" s="114">
        <f t="shared" si="20"/>
        <v>0</v>
      </c>
      <c r="E44" s="114">
        <f t="shared" si="20"/>
        <v>0</v>
      </c>
      <c r="F44" s="114">
        <f t="shared" si="20"/>
        <v>0</v>
      </c>
      <c r="G44" s="114">
        <f t="shared" si="20"/>
        <v>0</v>
      </c>
      <c r="H44" s="114">
        <f t="shared" si="20"/>
        <v>0</v>
      </c>
      <c r="I44" s="114">
        <f t="shared" si="20"/>
        <v>0</v>
      </c>
      <c r="J44" s="114">
        <f t="shared" si="20"/>
        <v>0</v>
      </c>
      <c r="K44" s="114">
        <f t="shared" si="20"/>
        <v>0</v>
      </c>
      <c r="L44" s="114">
        <f t="shared" si="20"/>
        <v>0</v>
      </c>
      <c r="M44" s="114">
        <f t="shared" si="20"/>
        <v>0</v>
      </c>
      <c r="N44" s="114">
        <f t="shared" si="20"/>
        <v>0</v>
      </c>
      <c r="O44" s="114">
        <f t="shared" si="20"/>
        <v>0</v>
      </c>
      <c r="P44" s="114">
        <f t="shared" si="20"/>
        <v>0</v>
      </c>
      <c r="Q44" s="114">
        <f t="shared" si="20"/>
        <v>0</v>
      </c>
      <c r="R44" s="187"/>
      <c r="S44" s="148" t="s">
        <v>2</v>
      </c>
      <c r="T44" s="156">
        <f>SUM(T34:T43)</f>
        <v>0</v>
      </c>
      <c r="U44" s="150"/>
      <c r="V44" s="151"/>
    </row>
    <row r="45" spans="1:22" ht="16.5" customHeight="1" thickBot="1">
      <c r="A45" s="285"/>
      <c r="B45" s="286"/>
      <c r="C45" s="283" t="s">
        <v>44</v>
      </c>
      <c r="D45" s="284"/>
      <c r="E45" s="284"/>
      <c r="F45" s="284"/>
      <c r="G45" s="239"/>
      <c r="H45" s="238">
        <f>SUM(C44:I44)</f>
        <v>0</v>
      </c>
      <c r="I45" s="239"/>
      <c r="J45" s="283" t="s">
        <v>45</v>
      </c>
      <c r="K45" s="284"/>
      <c r="L45" s="284"/>
      <c r="M45" s="284"/>
      <c r="N45" s="239"/>
      <c r="O45" s="238">
        <f>SUM(J44:P44)</f>
        <v>0</v>
      </c>
      <c r="P45" s="239"/>
      <c r="Q45" s="281"/>
      <c r="R45" s="189"/>
      <c r="S45" s="275" t="s">
        <v>74</v>
      </c>
      <c r="T45" s="276"/>
      <c r="U45" s="276"/>
      <c r="V45" s="277"/>
    </row>
    <row r="46" spans="1:22" ht="16.5" customHeight="1" thickBot="1">
      <c r="A46" s="109"/>
      <c r="B46" s="110"/>
      <c r="C46" s="182" t="s">
        <v>13</v>
      </c>
      <c r="D46" s="184"/>
      <c r="E46" s="180"/>
      <c r="F46" s="181"/>
      <c r="G46" s="182" t="s">
        <v>22</v>
      </c>
      <c r="H46" s="183"/>
      <c r="I46" s="184"/>
      <c r="J46" s="180"/>
      <c r="K46" s="181"/>
      <c r="L46" s="182" t="s">
        <v>23</v>
      </c>
      <c r="M46" s="183"/>
      <c r="N46" s="184"/>
      <c r="O46" s="180"/>
      <c r="P46" s="181"/>
      <c r="Q46" s="282"/>
      <c r="R46" s="48"/>
      <c r="S46" s="278" t="s">
        <v>104</v>
      </c>
      <c r="T46" s="279"/>
      <c r="U46" s="279"/>
      <c r="V46" s="280"/>
    </row>
    <row r="47" spans="1:22" ht="12" customHeight="1">
      <c r="A47" s="187"/>
      <c r="B47" s="188"/>
      <c r="C47" s="188"/>
      <c r="D47" s="188"/>
      <c r="E47" s="188"/>
      <c r="F47" s="188"/>
      <c r="G47" s="188"/>
      <c r="H47" s="188"/>
      <c r="I47" s="188"/>
      <c r="J47" s="188"/>
      <c r="K47" s="188"/>
      <c r="L47" s="188"/>
      <c r="M47" s="188"/>
      <c r="N47" s="188"/>
      <c r="O47" s="188"/>
      <c r="P47" s="188"/>
      <c r="Q47" s="188"/>
      <c r="R47" s="189"/>
      <c r="S47" s="278" t="s">
        <v>105</v>
      </c>
      <c r="T47" s="279"/>
      <c r="U47" s="279"/>
      <c r="V47" s="280"/>
    </row>
    <row r="48" spans="1:22" ht="16.5" customHeight="1" thickBot="1">
      <c r="A48" s="41" t="s">
        <v>51</v>
      </c>
      <c r="B48" s="185"/>
      <c r="C48" s="185"/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5"/>
      <c r="R48" s="186"/>
      <c r="S48" s="272"/>
      <c r="T48" s="273"/>
      <c r="U48" s="273"/>
      <c r="V48" s="274"/>
    </row>
    <row r="49" spans="1:22" ht="16.5" customHeight="1">
      <c r="A49" s="187"/>
      <c r="B49" s="199"/>
      <c r="C49" s="199"/>
      <c r="D49" s="199"/>
      <c r="E49" s="199"/>
      <c r="F49" s="199"/>
      <c r="G49" s="199"/>
      <c r="H49" s="199"/>
      <c r="I49" s="199"/>
      <c r="J49" s="199"/>
      <c r="K49" s="199"/>
      <c r="L49" s="199"/>
      <c r="M49" s="199"/>
      <c r="N49" s="199"/>
      <c r="O49" s="199"/>
      <c r="P49" s="199"/>
      <c r="Q49" s="199"/>
      <c r="R49" s="200"/>
      <c r="S49" s="190"/>
      <c r="T49" s="191"/>
      <c r="U49" s="191"/>
      <c r="V49" s="192"/>
    </row>
    <row r="50" spans="1:22" ht="16.5" customHeight="1">
      <c r="A50" s="187"/>
      <c r="B50" s="199"/>
      <c r="C50" s="199"/>
      <c r="D50" s="199"/>
      <c r="E50" s="199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200"/>
      <c r="S50" s="193"/>
      <c r="T50" s="194"/>
      <c r="U50" s="194"/>
      <c r="V50" s="195"/>
    </row>
    <row r="51" spans="1:22" ht="16.5" customHeight="1">
      <c r="A51" s="187"/>
      <c r="B51" s="199"/>
      <c r="C51" s="199"/>
      <c r="D51" s="199"/>
      <c r="E51" s="199"/>
      <c r="F51" s="199"/>
      <c r="G51" s="199"/>
      <c r="H51" s="199"/>
      <c r="I51" s="199"/>
      <c r="J51" s="199"/>
      <c r="K51" s="199"/>
      <c r="L51" s="199"/>
      <c r="M51" s="199"/>
      <c r="N51" s="199"/>
      <c r="O51" s="199"/>
      <c r="P51" s="199"/>
      <c r="Q51" s="199"/>
      <c r="R51" s="200"/>
      <c r="S51" s="193"/>
      <c r="T51" s="194"/>
      <c r="U51" s="194"/>
      <c r="V51" s="195"/>
    </row>
    <row r="52" spans="1:22" ht="9" customHeight="1">
      <c r="A52" s="187"/>
      <c r="B52" s="188"/>
      <c r="C52" s="188"/>
      <c r="D52" s="188"/>
      <c r="E52" s="188"/>
      <c r="F52" s="188"/>
      <c r="G52" s="188"/>
      <c r="H52" s="188"/>
      <c r="I52" s="188"/>
      <c r="J52" s="188"/>
      <c r="K52" s="188"/>
      <c r="L52" s="188"/>
      <c r="M52" s="188"/>
      <c r="N52" s="188"/>
      <c r="O52" s="188"/>
      <c r="P52" s="188"/>
      <c r="Q52" s="188"/>
      <c r="R52" s="189"/>
      <c r="S52" s="193"/>
      <c r="T52" s="194"/>
      <c r="U52" s="194"/>
      <c r="V52" s="195"/>
    </row>
    <row r="53" spans="1:22" ht="15.75" customHeight="1">
      <c r="A53" s="243" t="s">
        <v>21</v>
      </c>
      <c r="B53" s="244"/>
      <c r="C53" s="244"/>
      <c r="D53" s="244"/>
      <c r="E53" s="244"/>
      <c r="F53" s="244"/>
      <c r="G53" s="244"/>
      <c r="H53" s="244"/>
      <c r="I53" s="188"/>
      <c r="J53" s="188"/>
      <c r="K53" s="188"/>
      <c r="L53" s="188"/>
      <c r="M53" s="188"/>
      <c r="N53" s="188"/>
      <c r="O53" s="188"/>
      <c r="P53" s="188"/>
      <c r="Q53" s="188"/>
      <c r="R53" s="189"/>
      <c r="S53" s="193"/>
      <c r="T53" s="194"/>
      <c r="U53" s="194"/>
      <c r="V53" s="195"/>
    </row>
    <row r="54" spans="1:22" ht="15.75" customHeight="1">
      <c r="A54" s="243" t="s">
        <v>107</v>
      </c>
      <c r="B54" s="244"/>
      <c r="C54" s="244"/>
      <c r="D54" s="244"/>
      <c r="E54" s="244"/>
      <c r="F54" s="244"/>
      <c r="G54" s="244"/>
      <c r="H54" s="244"/>
      <c r="I54" s="188"/>
      <c r="J54" s="188"/>
      <c r="K54" s="188"/>
      <c r="L54" s="188"/>
      <c r="M54" s="188"/>
      <c r="N54" s="188"/>
      <c r="O54" s="188"/>
      <c r="P54" s="188"/>
      <c r="Q54" s="188"/>
      <c r="R54" s="189"/>
      <c r="S54" s="193"/>
      <c r="T54" s="194"/>
      <c r="U54" s="194"/>
      <c r="V54" s="195"/>
    </row>
    <row r="55" spans="1:22" ht="12.75">
      <c r="A55" s="46"/>
      <c r="B55" s="228"/>
      <c r="C55" s="228"/>
      <c r="D55" s="228"/>
      <c r="E55" s="228"/>
      <c r="F55" s="178"/>
      <c r="G55" s="178"/>
      <c r="H55" s="178"/>
      <c r="I55" s="176"/>
      <c r="J55" s="176"/>
      <c r="K55" s="176"/>
      <c r="L55" s="176"/>
      <c r="M55" s="202"/>
      <c r="N55" s="202"/>
      <c r="O55" s="202"/>
      <c r="P55" s="202"/>
      <c r="Q55" s="202"/>
      <c r="R55" s="258"/>
      <c r="S55" s="193"/>
      <c r="T55" s="194"/>
      <c r="U55" s="194"/>
      <c r="V55" s="195"/>
    </row>
    <row r="56" spans="1:22" ht="12.75">
      <c r="A56" s="40" t="s">
        <v>46</v>
      </c>
      <c r="B56" s="229"/>
      <c r="C56" s="229"/>
      <c r="D56" s="229"/>
      <c r="E56" s="229"/>
      <c r="F56" s="179"/>
      <c r="G56" s="179"/>
      <c r="H56" s="179"/>
      <c r="I56" s="45"/>
      <c r="J56" s="232" t="s">
        <v>29</v>
      </c>
      <c r="K56" s="232"/>
      <c r="L56" s="232"/>
      <c r="M56" s="203"/>
      <c r="N56" s="203"/>
      <c r="O56" s="203"/>
      <c r="P56" s="203"/>
      <c r="Q56" s="259"/>
      <c r="R56" s="260"/>
      <c r="S56" s="193"/>
      <c r="T56" s="194"/>
      <c r="U56" s="194"/>
      <c r="V56" s="195"/>
    </row>
    <row r="57" spans="1:22" ht="16.5" customHeight="1" thickBot="1">
      <c r="A57" s="46"/>
      <c r="B57" s="201" t="s">
        <v>10</v>
      </c>
      <c r="C57" s="201"/>
      <c r="D57" s="201"/>
      <c r="E57" s="201"/>
      <c r="F57" s="201" t="s">
        <v>11</v>
      </c>
      <c r="G57" s="201"/>
      <c r="H57" s="201"/>
      <c r="I57" s="176"/>
      <c r="J57" s="176"/>
      <c r="K57" s="176"/>
      <c r="L57" s="176"/>
      <c r="M57" s="231" t="s">
        <v>10</v>
      </c>
      <c r="N57" s="231"/>
      <c r="O57" s="231"/>
      <c r="P57" s="231"/>
      <c r="Q57" s="176" t="s">
        <v>11</v>
      </c>
      <c r="R57" s="177"/>
      <c r="S57" s="193"/>
      <c r="T57" s="194"/>
      <c r="U57" s="194"/>
      <c r="V57" s="195"/>
    </row>
    <row r="58" spans="1:22" ht="15.75" customHeight="1">
      <c r="A58" s="187"/>
      <c r="B58" s="188"/>
      <c r="C58" s="188"/>
      <c r="D58" s="188"/>
      <c r="E58" s="188"/>
      <c r="F58" s="188"/>
      <c r="G58" s="188"/>
      <c r="H58" s="188"/>
      <c r="I58" s="189"/>
      <c r="J58" s="248" t="s">
        <v>54</v>
      </c>
      <c r="K58" s="249"/>
      <c r="L58" s="249"/>
      <c r="M58" s="249"/>
      <c r="N58" s="249"/>
      <c r="O58" s="249"/>
      <c r="P58" s="249"/>
      <c r="Q58" s="249"/>
      <c r="R58" s="250"/>
      <c r="S58" s="193"/>
      <c r="T58" s="194"/>
      <c r="U58" s="194"/>
      <c r="V58" s="195"/>
    </row>
    <row r="59" spans="1:22" ht="12.75">
      <c r="A59" s="46"/>
      <c r="B59" s="228"/>
      <c r="C59" s="228"/>
      <c r="D59" s="228"/>
      <c r="E59" s="228"/>
      <c r="F59" s="178"/>
      <c r="G59" s="178"/>
      <c r="H59" s="178"/>
      <c r="I59" s="188"/>
      <c r="J59" s="251"/>
      <c r="K59" s="252"/>
      <c r="L59" s="252"/>
      <c r="M59" s="252"/>
      <c r="N59" s="252"/>
      <c r="O59" s="252"/>
      <c r="P59" s="252"/>
      <c r="Q59" s="252"/>
      <c r="R59" s="253"/>
      <c r="S59" s="193"/>
      <c r="T59" s="194"/>
      <c r="U59" s="194"/>
      <c r="V59" s="195"/>
    </row>
    <row r="60" spans="1:22" ht="12.75">
      <c r="A60" s="40" t="s">
        <v>47</v>
      </c>
      <c r="B60" s="229"/>
      <c r="C60" s="229"/>
      <c r="D60" s="229"/>
      <c r="E60" s="229"/>
      <c r="F60" s="179"/>
      <c r="G60" s="179"/>
      <c r="H60" s="179"/>
      <c r="I60" s="188"/>
      <c r="J60" s="255" t="s">
        <v>52</v>
      </c>
      <c r="K60" s="256"/>
      <c r="L60" s="256"/>
      <c r="M60" s="256"/>
      <c r="N60" s="256"/>
      <c r="O60" s="256"/>
      <c r="P60" s="256"/>
      <c r="Q60" s="256"/>
      <c r="R60" s="257"/>
      <c r="S60" s="193"/>
      <c r="T60" s="194"/>
      <c r="U60" s="194"/>
      <c r="V60" s="195"/>
    </row>
    <row r="61" spans="1:22" ht="13.5" thickBot="1">
      <c r="A61" s="47"/>
      <c r="B61" s="204" t="s">
        <v>10</v>
      </c>
      <c r="C61" s="204"/>
      <c r="D61" s="204"/>
      <c r="E61" s="204"/>
      <c r="F61" s="204" t="s">
        <v>11</v>
      </c>
      <c r="G61" s="204"/>
      <c r="H61" s="204"/>
      <c r="I61" s="254"/>
      <c r="J61" s="245" t="s">
        <v>53</v>
      </c>
      <c r="K61" s="246"/>
      <c r="L61" s="246"/>
      <c r="M61" s="246"/>
      <c r="N61" s="246"/>
      <c r="O61" s="246"/>
      <c r="P61" s="246"/>
      <c r="Q61" s="246"/>
      <c r="R61" s="247"/>
      <c r="S61" s="196"/>
      <c r="T61" s="197"/>
      <c r="U61" s="197"/>
      <c r="V61" s="198"/>
    </row>
    <row r="62" ht="12.75">
      <c r="R62"/>
    </row>
    <row r="63" ht="12.75">
      <c r="R63"/>
    </row>
    <row r="64" spans="19:21" ht="12.75">
      <c r="S64" s="132"/>
      <c r="T64" s="73"/>
      <c r="U64" s="73"/>
    </row>
    <row r="65" spans="19:21" ht="12.75">
      <c r="S65" s="132"/>
      <c r="T65" s="73"/>
      <c r="U65" s="73"/>
    </row>
    <row r="66" spans="19:21" ht="12.75">
      <c r="S66" s="132"/>
      <c r="T66" s="73"/>
      <c r="U66" s="73"/>
    </row>
  </sheetData>
  <sheetProtection/>
  <mergeCells count="78">
    <mergeCell ref="S48:V48"/>
    <mergeCell ref="A47:R47"/>
    <mergeCell ref="S45:V45"/>
    <mergeCell ref="S46:V46"/>
    <mergeCell ref="S47:V47"/>
    <mergeCell ref="Q45:Q46"/>
    <mergeCell ref="H45:I45"/>
    <mergeCell ref="C45:G45"/>
    <mergeCell ref="J45:N45"/>
    <mergeCell ref="A45:B45"/>
    <mergeCell ref="X6:AC6"/>
    <mergeCell ref="X7:AC7"/>
    <mergeCell ref="I6:J6"/>
    <mergeCell ref="K6:L6"/>
    <mergeCell ref="O6:R6"/>
    <mergeCell ref="A7:P7"/>
    <mergeCell ref="Q7:R13"/>
    <mergeCell ref="J8:K8"/>
    <mergeCell ref="F61:H61"/>
    <mergeCell ref="A53:H53"/>
    <mergeCell ref="A54:H54"/>
    <mergeCell ref="J61:R61"/>
    <mergeCell ref="A58:I58"/>
    <mergeCell ref="J58:R59"/>
    <mergeCell ref="I57:L57"/>
    <mergeCell ref="I59:I61"/>
    <mergeCell ref="J60:R60"/>
    <mergeCell ref="Q55:R56"/>
    <mergeCell ref="A1:A2"/>
    <mergeCell ref="A3:A4"/>
    <mergeCell ref="B3:R4"/>
    <mergeCell ref="I53:R54"/>
    <mergeCell ref="A49:A51"/>
    <mergeCell ref="O45:P45"/>
    <mergeCell ref="C12:P12"/>
    <mergeCell ref="E8:F8"/>
    <mergeCell ref="N10:P10"/>
    <mergeCell ref="B8:D8"/>
    <mergeCell ref="R33:R45"/>
    <mergeCell ref="B59:E60"/>
    <mergeCell ref="E10:K10"/>
    <mergeCell ref="B55:E56"/>
    <mergeCell ref="M57:P57"/>
    <mergeCell ref="J56:L56"/>
    <mergeCell ref="C46:D46"/>
    <mergeCell ref="E46:F46"/>
    <mergeCell ref="G46:I46"/>
    <mergeCell ref="B10:D10"/>
    <mergeCell ref="B1:R1"/>
    <mergeCell ref="B2:R2"/>
    <mergeCell ref="F6:H6"/>
    <mergeCell ref="G8:H8"/>
    <mergeCell ref="B6:D6"/>
    <mergeCell ref="B5:R5"/>
    <mergeCell ref="S31:V31"/>
    <mergeCell ref="S8:V9"/>
    <mergeCell ref="O8:P8"/>
    <mergeCell ref="A9:P9"/>
    <mergeCell ref="L10:M10"/>
    <mergeCell ref="A11:P11"/>
    <mergeCell ref="A12:B12"/>
    <mergeCell ref="S49:V61"/>
    <mergeCell ref="B49:R49"/>
    <mergeCell ref="B50:R50"/>
    <mergeCell ref="B51:R51"/>
    <mergeCell ref="F59:H60"/>
    <mergeCell ref="F57:H57"/>
    <mergeCell ref="M55:P56"/>
    <mergeCell ref="B61:E61"/>
    <mergeCell ref="B57:E57"/>
    <mergeCell ref="I55:L55"/>
    <mergeCell ref="Q57:R57"/>
    <mergeCell ref="F55:H56"/>
    <mergeCell ref="J46:K46"/>
    <mergeCell ref="L46:N46"/>
    <mergeCell ref="O46:P46"/>
    <mergeCell ref="B48:R48"/>
    <mergeCell ref="A52:R52"/>
  </mergeCells>
  <printOptions horizontalCentered="1" verticalCentered="1"/>
  <pageMargins left="0.25" right="0.25" top="0.25" bottom="0.25" header="0.5" footer="0"/>
  <pageSetup blackAndWhite="1" fitToHeight="1" fitToWidth="1" horizontalDpi="600" verticalDpi="600" orientation="landscape" scale="68"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AC66"/>
  <sheetViews>
    <sheetView showZeros="0" zoomScalePageLayoutView="0" workbookViewId="0" topLeftCell="A1">
      <selection activeCell="G8" sqref="G8:H8"/>
    </sheetView>
  </sheetViews>
  <sheetFormatPr defaultColWidth="9.140625" defaultRowHeight="12.75"/>
  <cols>
    <col min="1" max="1" width="13.00390625" style="0" customWidth="1"/>
    <col min="2" max="2" width="14.140625" style="0" customWidth="1"/>
    <col min="3" max="7" width="5.57421875" style="0" customWidth="1"/>
    <col min="8" max="8" width="5.421875" style="0" customWidth="1"/>
    <col min="9" max="9" width="5.57421875" style="0" customWidth="1"/>
    <col min="10" max="12" width="5.421875" style="0" customWidth="1"/>
    <col min="13" max="13" width="5.57421875" style="0" customWidth="1"/>
    <col min="14" max="15" width="5.421875" style="0" customWidth="1"/>
    <col min="16" max="16" width="5.28125" style="0" customWidth="1"/>
    <col min="17" max="17" width="6.421875" style="0" bestFit="1" customWidth="1"/>
    <col min="18" max="18" width="7.7109375" style="3" bestFit="1" customWidth="1"/>
    <col min="19" max="19" width="13.28125" style="115" customWidth="1"/>
    <col min="20" max="20" width="12.00390625" style="50" customWidth="1"/>
    <col min="21" max="21" width="10.7109375" style="50" customWidth="1"/>
    <col min="22" max="22" width="10.28125" style="50" customWidth="1"/>
    <col min="23" max="23" width="6.140625" style="50" customWidth="1"/>
    <col min="24" max="24" width="14.57421875" style="50" customWidth="1"/>
    <col min="25" max="25" width="10.28125" style="50" bestFit="1" customWidth="1"/>
    <col min="26" max="26" width="11.00390625" style="50" customWidth="1"/>
    <col min="27" max="27" width="10.28125" style="50" bestFit="1" customWidth="1"/>
    <col min="28" max="29" width="12.28125" style="50" bestFit="1" customWidth="1"/>
    <col min="30" max="16384" width="9.140625" style="50" customWidth="1"/>
  </cols>
  <sheetData>
    <row r="1" spans="1:22" ht="12.75">
      <c r="A1" s="234" t="s">
        <v>59</v>
      </c>
      <c r="B1" s="218" t="s">
        <v>14</v>
      </c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9"/>
      <c r="S1" s="127"/>
      <c r="T1" s="116" t="s">
        <v>106</v>
      </c>
      <c r="U1" s="117"/>
      <c r="V1" s="118"/>
    </row>
    <row r="2" spans="1:22" ht="12.75">
      <c r="A2" s="235"/>
      <c r="B2" s="201" t="s">
        <v>71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20"/>
      <c r="S2" s="128"/>
      <c r="T2" s="53"/>
      <c r="U2" s="53"/>
      <c r="V2" s="54"/>
    </row>
    <row r="3" spans="1:22" ht="12.75">
      <c r="A3" s="235" t="s">
        <v>99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6"/>
      <c r="S3" s="128"/>
      <c r="T3" s="53" t="s">
        <v>72</v>
      </c>
      <c r="U3" s="53"/>
      <c r="V3" s="54"/>
    </row>
    <row r="4" spans="1:22" ht="13.5" thickBot="1">
      <c r="A4" s="237"/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6"/>
      <c r="S4" s="128"/>
      <c r="T4" s="119" t="s">
        <v>60</v>
      </c>
      <c r="U4" s="53"/>
      <c r="V4" s="54"/>
    </row>
    <row r="5" spans="1:22" ht="16.5" thickBot="1">
      <c r="A5" s="152"/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6"/>
      <c r="S5" s="128"/>
      <c r="T5" s="119" t="s">
        <v>61</v>
      </c>
      <c r="U5" s="53"/>
      <c r="V5" s="54"/>
    </row>
    <row r="6" spans="1:29" ht="13.5" thickBot="1">
      <c r="A6" s="40" t="s">
        <v>16</v>
      </c>
      <c r="B6" s="224">
        <f>'Pay13_06-12-12'!B6:D6</f>
        <v>0</v>
      </c>
      <c r="C6" s="224"/>
      <c r="D6" s="224"/>
      <c r="E6" s="42" t="s">
        <v>58</v>
      </c>
      <c r="F6" s="222">
        <f>'Pay13_06-12-12'!F6:H6</f>
        <v>0</v>
      </c>
      <c r="G6" s="222"/>
      <c r="H6" s="222"/>
      <c r="I6" s="267" t="s">
        <v>31</v>
      </c>
      <c r="J6" s="267"/>
      <c r="K6" s="268">
        <f>'Pay13_06-12-12'!K6:L6</f>
        <v>0</v>
      </c>
      <c r="L6" s="268"/>
      <c r="M6" s="39"/>
      <c r="N6" s="44" t="s">
        <v>42</v>
      </c>
      <c r="O6" s="224">
        <f>'Pay13_06-12-12'!O6:R6</f>
        <v>0</v>
      </c>
      <c r="P6" s="224"/>
      <c r="Q6" s="224"/>
      <c r="R6" s="269"/>
      <c r="S6" s="128"/>
      <c r="T6" s="119" t="s">
        <v>62</v>
      </c>
      <c r="U6" s="53"/>
      <c r="V6" s="54"/>
      <c r="X6" s="261" t="s">
        <v>41</v>
      </c>
      <c r="Y6" s="262"/>
      <c r="Z6" s="262"/>
      <c r="AA6" s="262"/>
      <c r="AB6" s="262"/>
      <c r="AC6" s="263"/>
    </row>
    <row r="7" spans="1:29" ht="6" customHeight="1" thickBot="1">
      <c r="A7" s="213"/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270"/>
      <c r="R7" s="271"/>
      <c r="S7" s="129"/>
      <c r="T7" s="120"/>
      <c r="U7" s="120"/>
      <c r="V7" s="121"/>
      <c r="X7" s="264"/>
      <c r="Y7" s="265"/>
      <c r="Z7" s="265"/>
      <c r="AA7" s="265"/>
      <c r="AB7" s="265"/>
      <c r="AC7" s="266"/>
    </row>
    <row r="8" spans="1:29" ht="15" customHeight="1">
      <c r="A8" s="40" t="s">
        <v>17</v>
      </c>
      <c r="B8" s="224">
        <f>'Pay13_06-12-12'!B8:D8</f>
        <v>0</v>
      </c>
      <c r="C8" s="224"/>
      <c r="D8" s="224"/>
      <c r="E8" s="232" t="s">
        <v>18</v>
      </c>
      <c r="F8" s="232"/>
      <c r="G8" s="223">
        <f>'Pay13_06-12-12'!G8:H8+14</f>
        <v>41073</v>
      </c>
      <c r="H8" s="223"/>
      <c r="I8" s="43" t="s">
        <v>19</v>
      </c>
      <c r="J8" s="223">
        <f>G8+13</f>
        <v>41086</v>
      </c>
      <c r="K8" s="223"/>
      <c r="L8" s="39"/>
      <c r="M8" s="42" t="s">
        <v>12</v>
      </c>
      <c r="N8" s="15">
        <f>'Pay13_06-12-12'!N8</f>
        <v>0</v>
      </c>
      <c r="O8" s="188"/>
      <c r="P8" s="188"/>
      <c r="Q8" s="188"/>
      <c r="R8" s="189"/>
      <c r="S8" s="207"/>
      <c r="T8" s="208"/>
      <c r="U8" s="208"/>
      <c r="V8" s="209"/>
      <c r="X8" s="52" t="s">
        <v>24</v>
      </c>
      <c r="Y8" s="34"/>
      <c r="Z8" s="53"/>
      <c r="AA8" s="53"/>
      <c r="AB8" s="53"/>
      <c r="AC8" s="54"/>
    </row>
    <row r="9" spans="1:29" ht="6" customHeight="1" thickBot="1">
      <c r="A9" s="213"/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88"/>
      <c r="R9" s="189"/>
      <c r="S9" s="210"/>
      <c r="T9" s="211"/>
      <c r="U9" s="211"/>
      <c r="V9" s="212"/>
      <c r="X9" s="52"/>
      <c r="Y9" s="34"/>
      <c r="Z9" s="53"/>
      <c r="AA9" s="53"/>
      <c r="AB9" s="53"/>
      <c r="AC9" s="54"/>
    </row>
    <row r="10" spans="1:29" ht="13.5" customHeight="1">
      <c r="A10" s="41" t="s">
        <v>48</v>
      </c>
      <c r="B10" s="233">
        <f>'Pay13_06-12-12'!B10:D10</f>
        <v>0</v>
      </c>
      <c r="C10" s="233"/>
      <c r="D10" s="233"/>
      <c r="E10" s="230" t="s">
        <v>49</v>
      </c>
      <c r="F10" s="230"/>
      <c r="G10" s="230"/>
      <c r="H10" s="230"/>
      <c r="I10" s="230"/>
      <c r="J10" s="230"/>
      <c r="K10" s="230"/>
      <c r="L10" s="214">
        <f>J8+10</f>
        <v>41096</v>
      </c>
      <c r="M10" s="215"/>
      <c r="N10" s="188"/>
      <c r="O10" s="188"/>
      <c r="P10" s="188"/>
      <c r="Q10" s="188"/>
      <c r="R10" s="188"/>
      <c r="S10" s="130"/>
      <c r="T10" s="122"/>
      <c r="U10" s="123"/>
      <c r="V10" s="123"/>
      <c r="X10" s="52"/>
      <c r="Y10" s="34"/>
      <c r="Z10" s="53"/>
      <c r="AA10" s="53"/>
      <c r="AB10" s="53"/>
      <c r="AC10" s="54"/>
    </row>
    <row r="11" spans="1:29" ht="13.5" customHeight="1" thickBot="1">
      <c r="A11" s="213"/>
      <c r="B11" s="176"/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88"/>
      <c r="R11" s="188"/>
      <c r="S11" s="131"/>
      <c r="T11" s="124"/>
      <c r="U11" s="124"/>
      <c r="V11" s="125"/>
      <c r="X11" s="52" t="s">
        <v>35</v>
      </c>
      <c r="Y11" s="32">
        <f>Y8/2080</f>
        <v>0</v>
      </c>
      <c r="Z11" s="53"/>
      <c r="AA11" s="53"/>
      <c r="AB11" s="53"/>
      <c r="AC11" s="54"/>
    </row>
    <row r="12" spans="1:29" ht="14.25" customHeight="1" thickBot="1">
      <c r="A12" s="216"/>
      <c r="B12" s="217"/>
      <c r="C12" s="240" t="s">
        <v>43</v>
      </c>
      <c r="D12" s="241"/>
      <c r="E12" s="241"/>
      <c r="F12" s="241"/>
      <c r="G12" s="241"/>
      <c r="H12" s="241"/>
      <c r="I12" s="241"/>
      <c r="J12" s="241"/>
      <c r="K12" s="241"/>
      <c r="L12" s="241"/>
      <c r="M12" s="241"/>
      <c r="N12" s="241"/>
      <c r="O12" s="241"/>
      <c r="P12" s="242"/>
      <c r="Q12" s="188"/>
      <c r="R12" s="188"/>
      <c r="S12" s="131"/>
      <c r="T12" s="124" t="s">
        <v>63</v>
      </c>
      <c r="U12" s="124"/>
      <c r="V12" s="125"/>
      <c r="X12" s="52" t="s">
        <v>36</v>
      </c>
      <c r="Y12" s="33"/>
      <c r="Z12" s="53"/>
      <c r="AA12" s="53"/>
      <c r="AB12" s="53"/>
      <c r="AC12" s="54"/>
    </row>
    <row r="13" spans="1:29" ht="13.5" thickBot="1">
      <c r="A13" s="77" t="s">
        <v>56</v>
      </c>
      <c r="B13" s="78" t="s">
        <v>55</v>
      </c>
      <c r="C13" s="81">
        <f>G8</f>
        <v>41073</v>
      </c>
      <c r="D13" s="82">
        <f aca="true" t="shared" si="0" ref="D13:P13">C13+1</f>
        <v>41074</v>
      </c>
      <c r="E13" s="83">
        <f t="shared" si="0"/>
        <v>41075</v>
      </c>
      <c r="F13" s="82">
        <f t="shared" si="0"/>
        <v>41076</v>
      </c>
      <c r="G13" s="83">
        <f t="shared" si="0"/>
        <v>41077</v>
      </c>
      <c r="H13" s="82">
        <f t="shared" si="0"/>
        <v>41078</v>
      </c>
      <c r="I13" s="83">
        <f t="shared" si="0"/>
        <v>41079</v>
      </c>
      <c r="J13" s="84">
        <f t="shared" si="0"/>
        <v>41080</v>
      </c>
      <c r="K13" s="83">
        <f t="shared" si="0"/>
        <v>41081</v>
      </c>
      <c r="L13" s="82">
        <f t="shared" si="0"/>
        <v>41082</v>
      </c>
      <c r="M13" s="83">
        <f t="shared" si="0"/>
        <v>41083</v>
      </c>
      <c r="N13" s="82">
        <f t="shared" si="0"/>
        <v>41084</v>
      </c>
      <c r="O13" s="83">
        <f t="shared" si="0"/>
        <v>41085</v>
      </c>
      <c r="P13" s="85">
        <f t="shared" si="0"/>
        <v>41086</v>
      </c>
      <c r="Q13" s="188"/>
      <c r="R13" s="188"/>
      <c r="S13" s="131"/>
      <c r="T13" s="124" t="s">
        <v>75</v>
      </c>
      <c r="U13" s="124"/>
      <c r="V13" s="125"/>
      <c r="X13" s="55"/>
      <c r="Y13" s="51" t="s">
        <v>37</v>
      </c>
      <c r="Z13" s="51" t="s">
        <v>37</v>
      </c>
      <c r="AA13" s="51" t="s">
        <v>25</v>
      </c>
      <c r="AB13" s="51" t="s">
        <v>27</v>
      </c>
      <c r="AC13" s="56" t="s">
        <v>2</v>
      </c>
    </row>
    <row r="14" spans="1:29" ht="13.5" thickBot="1">
      <c r="A14" s="79" t="s">
        <v>57</v>
      </c>
      <c r="B14" s="80" t="s">
        <v>50</v>
      </c>
      <c r="C14" s="86">
        <f aca="true" t="shared" si="1" ref="C14:P14">WEEKDAY(C13)</f>
        <v>4</v>
      </c>
      <c r="D14" s="87">
        <f t="shared" si="1"/>
        <v>5</v>
      </c>
      <c r="E14" s="88">
        <f t="shared" si="1"/>
        <v>6</v>
      </c>
      <c r="F14" s="87">
        <f t="shared" si="1"/>
        <v>7</v>
      </c>
      <c r="G14" s="88">
        <f t="shared" si="1"/>
        <v>1</v>
      </c>
      <c r="H14" s="87">
        <f t="shared" si="1"/>
        <v>2</v>
      </c>
      <c r="I14" s="88">
        <f t="shared" si="1"/>
        <v>3</v>
      </c>
      <c r="J14" s="89">
        <f t="shared" si="1"/>
        <v>4</v>
      </c>
      <c r="K14" s="88">
        <f t="shared" si="1"/>
        <v>5</v>
      </c>
      <c r="L14" s="87">
        <f t="shared" si="1"/>
        <v>6</v>
      </c>
      <c r="M14" s="88">
        <f t="shared" si="1"/>
        <v>7</v>
      </c>
      <c r="N14" s="87">
        <f t="shared" si="1"/>
        <v>1</v>
      </c>
      <c r="O14" s="88">
        <f t="shared" si="1"/>
        <v>2</v>
      </c>
      <c r="P14" s="90">
        <f t="shared" si="1"/>
        <v>3</v>
      </c>
      <c r="Q14" s="91" t="s">
        <v>2</v>
      </c>
      <c r="R14" s="142" t="s">
        <v>15</v>
      </c>
      <c r="S14" s="131"/>
      <c r="T14" s="124" t="s">
        <v>65</v>
      </c>
      <c r="U14" s="124"/>
      <c r="V14" s="125"/>
      <c r="X14" s="57"/>
      <c r="Y14" s="58" t="s">
        <v>38</v>
      </c>
      <c r="Z14" s="58" t="s">
        <v>39</v>
      </c>
      <c r="AA14" s="58" t="s">
        <v>26</v>
      </c>
      <c r="AB14" s="58" t="s">
        <v>28</v>
      </c>
      <c r="AC14" s="59" t="s">
        <v>40</v>
      </c>
    </row>
    <row r="15" spans="1:29" ht="15.75" customHeight="1">
      <c r="A15" s="172">
        <f>'Pay13_06-12-12'!A15</f>
        <v>0</v>
      </c>
      <c r="B15" s="157">
        <f>'Pay13_06-12-12'!B15</f>
        <v>1</v>
      </c>
      <c r="C15" s="27"/>
      <c r="D15" s="28"/>
      <c r="E15" s="29"/>
      <c r="F15" s="7"/>
      <c r="G15" s="8"/>
      <c r="H15" s="28"/>
      <c r="I15" s="29"/>
      <c r="J15" s="30"/>
      <c r="K15" s="29"/>
      <c r="L15" s="28"/>
      <c r="M15" s="8"/>
      <c r="N15" s="7"/>
      <c r="O15" s="29"/>
      <c r="P15" s="31"/>
      <c r="Q15" s="93">
        <f>SUM(C15:P15)</f>
        <v>0</v>
      </c>
      <c r="R15" s="161">
        <f>ROUND(IF(Q15&gt;0,Q15/$Q$32,B15),2)</f>
        <v>1</v>
      </c>
      <c r="S15" s="158"/>
      <c r="T15" s="124" t="s">
        <v>76</v>
      </c>
      <c r="U15" s="124"/>
      <c r="V15" s="125"/>
      <c r="X15" s="173">
        <f aca="true" t="shared" si="2" ref="X15:X31">A15</f>
        <v>0</v>
      </c>
      <c r="Y15" s="36"/>
      <c r="Z15" s="60">
        <f aca="true" t="shared" si="3" ref="Z15:Z31">(AA15+AB15)*Y15</f>
        <v>0</v>
      </c>
      <c r="AA15" s="61">
        <f aca="true" t="shared" si="4" ref="AA15:AA31">IF($B$32&gt;0,80*$Y$11*R15,($Y$11*Q15)+($Y$11*$Q$43*R15))</f>
        <v>0</v>
      </c>
      <c r="AB15" s="62">
        <f aca="true" t="shared" si="5" ref="AB15:AB31">AA15*$Y$12</f>
        <v>0</v>
      </c>
      <c r="AC15" s="62">
        <f aca="true" t="shared" si="6" ref="AC15:AC31">SUM(Z15:AB15)</f>
        <v>0</v>
      </c>
    </row>
    <row r="16" spans="1:29" ht="15.75" customHeight="1">
      <c r="A16" s="172">
        <f>'Pay13_06-12-12'!A16</f>
        <v>0</v>
      </c>
      <c r="B16" s="157">
        <f>'Pay13_06-12-12'!B16</f>
        <v>0</v>
      </c>
      <c r="C16" s="10"/>
      <c r="D16" s="2"/>
      <c r="E16" s="1"/>
      <c r="F16" s="2"/>
      <c r="G16" s="1"/>
      <c r="H16" s="2"/>
      <c r="I16" s="1"/>
      <c r="J16" s="6"/>
      <c r="K16" s="1"/>
      <c r="L16" s="2"/>
      <c r="M16" s="1"/>
      <c r="N16" s="2"/>
      <c r="O16" s="1"/>
      <c r="P16" s="13"/>
      <c r="Q16" s="93">
        <f aca="true" t="shared" si="7" ref="Q16:Q31">SUM(C16:P16)</f>
        <v>0</v>
      </c>
      <c r="R16" s="162">
        <f aca="true" t="shared" si="8" ref="R16:R31">ROUND(IF(Q16&gt;0,Q16/$Q$32,B16),2)</f>
        <v>0</v>
      </c>
      <c r="S16" s="158"/>
      <c r="T16" s="124" t="s">
        <v>66</v>
      </c>
      <c r="U16" s="124"/>
      <c r="V16" s="125"/>
      <c r="X16" s="174">
        <f t="shared" si="2"/>
        <v>0</v>
      </c>
      <c r="Y16" s="37"/>
      <c r="Z16" s="63">
        <f t="shared" si="3"/>
        <v>0</v>
      </c>
      <c r="AA16" s="64">
        <f t="shared" si="4"/>
        <v>0</v>
      </c>
      <c r="AB16" s="65">
        <f t="shared" si="5"/>
        <v>0</v>
      </c>
      <c r="AC16" s="65">
        <f t="shared" si="6"/>
        <v>0</v>
      </c>
    </row>
    <row r="17" spans="1:29" ht="15.75" customHeight="1">
      <c r="A17" s="172">
        <f>'Pay13_06-12-12'!A17</f>
        <v>0</v>
      </c>
      <c r="B17" s="157">
        <f>'Pay13_06-12-12'!B17</f>
        <v>0</v>
      </c>
      <c r="C17" s="10"/>
      <c r="D17" s="2"/>
      <c r="E17" s="49"/>
      <c r="F17" s="2"/>
      <c r="G17" s="1"/>
      <c r="H17" s="2"/>
      <c r="I17" s="1"/>
      <c r="J17" s="6"/>
      <c r="K17" s="1"/>
      <c r="L17" s="2"/>
      <c r="M17" s="1"/>
      <c r="N17" s="2"/>
      <c r="O17" s="1"/>
      <c r="P17" s="13"/>
      <c r="Q17" s="93">
        <f t="shared" si="7"/>
        <v>0</v>
      </c>
      <c r="R17" s="162">
        <f t="shared" si="8"/>
        <v>0</v>
      </c>
      <c r="S17" s="158"/>
      <c r="T17" s="124" t="s">
        <v>64</v>
      </c>
      <c r="U17" s="124"/>
      <c r="V17" s="125"/>
      <c r="X17" s="174">
        <f t="shared" si="2"/>
        <v>0</v>
      </c>
      <c r="Y17" s="37"/>
      <c r="Z17" s="63">
        <f t="shared" si="3"/>
        <v>0</v>
      </c>
      <c r="AA17" s="64">
        <f t="shared" si="4"/>
        <v>0</v>
      </c>
      <c r="AB17" s="65">
        <f t="shared" si="5"/>
        <v>0</v>
      </c>
      <c r="AC17" s="65">
        <f t="shared" si="6"/>
        <v>0</v>
      </c>
    </row>
    <row r="18" spans="1:29" ht="15.75" customHeight="1">
      <c r="A18" s="172">
        <f>'Pay13_06-12-12'!A18</f>
        <v>0</v>
      </c>
      <c r="B18" s="157">
        <f>'Pay13_06-12-12'!B18</f>
        <v>0</v>
      </c>
      <c r="C18" s="10"/>
      <c r="D18" s="2"/>
      <c r="E18" s="1"/>
      <c r="F18" s="2"/>
      <c r="G18" s="1"/>
      <c r="H18" s="2"/>
      <c r="I18" s="1"/>
      <c r="J18" s="6"/>
      <c r="K18" s="1"/>
      <c r="L18" s="2"/>
      <c r="M18" s="1"/>
      <c r="N18" s="2"/>
      <c r="O18" s="1"/>
      <c r="P18" s="13"/>
      <c r="Q18" s="93">
        <f t="shared" si="7"/>
        <v>0</v>
      </c>
      <c r="R18" s="162">
        <f t="shared" si="8"/>
        <v>0</v>
      </c>
      <c r="S18" s="158"/>
      <c r="T18" s="124" t="s">
        <v>67</v>
      </c>
      <c r="U18" s="124"/>
      <c r="V18" s="125"/>
      <c r="X18" s="174">
        <f t="shared" si="2"/>
        <v>0</v>
      </c>
      <c r="Y18" s="37"/>
      <c r="Z18" s="63">
        <f t="shared" si="3"/>
        <v>0</v>
      </c>
      <c r="AA18" s="64">
        <f t="shared" si="4"/>
        <v>0</v>
      </c>
      <c r="AB18" s="65">
        <f t="shared" si="5"/>
        <v>0</v>
      </c>
      <c r="AC18" s="65">
        <f t="shared" si="6"/>
        <v>0</v>
      </c>
    </row>
    <row r="19" spans="1:29" ht="15.75" customHeight="1">
      <c r="A19" s="172">
        <f>'Pay13_06-12-12'!A19</f>
        <v>0</v>
      </c>
      <c r="B19" s="157">
        <f>'Pay13_06-12-12'!B19</f>
        <v>0</v>
      </c>
      <c r="C19" s="10"/>
      <c r="D19" s="2"/>
      <c r="E19" s="1"/>
      <c r="F19" s="2"/>
      <c r="G19" s="1"/>
      <c r="H19" s="159"/>
      <c r="I19" s="13"/>
      <c r="J19" s="6"/>
      <c r="K19" s="1"/>
      <c r="L19" s="2"/>
      <c r="M19" s="1"/>
      <c r="N19" s="2"/>
      <c r="O19" s="1"/>
      <c r="P19" s="13"/>
      <c r="Q19" s="93">
        <f t="shared" si="7"/>
        <v>0</v>
      </c>
      <c r="R19" s="162">
        <f t="shared" si="8"/>
        <v>0</v>
      </c>
      <c r="S19" s="158"/>
      <c r="T19" s="124" t="s">
        <v>73</v>
      </c>
      <c r="U19" s="124"/>
      <c r="V19" s="125"/>
      <c r="X19" s="174">
        <f t="shared" si="2"/>
        <v>0</v>
      </c>
      <c r="Y19" s="37"/>
      <c r="Z19" s="63">
        <f t="shared" si="3"/>
        <v>0</v>
      </c>
      <c r="AA19" s="64">
        <f t="shared" si="4"/>
        <v>0</v>
      </c>
      <c r="AB19" s="65">
        <f t="shared" si="5"/>
        <v>0</v>
      </c>
      <c r="AC19" s="65">
        <f t="shared" si="6"/>
        <v>0</v>
      </c>
    </row>
    <row r="20" spans="1:29" ht="15.75" customHeight="1" thickBot="1">
      <c r="A20" s="172">
        <f>'Pay13_06-12-12'!A20</f>
        <v>0</v>
      </c>
      <c r="B20" s="157">
        <f>'Pay13_06-12-12'!B20</f>
        <v>0</v>
      </c>
      <c r="C20" s="10"/>
      <c r="D20" s="2"/>
      <c r="E20" s="1"/>
      <c r="F20" s="159"/>
      <c r="G20" s="159"/>
      <c r="H20" s="159"/>
      <c r="I20" s="13"/>
      <c r="J20" s="10"/>
      <c r="K20" s="159"/>
      <c r="L20" s="159"/>
      <c r="M20" s="2"/>
      <c r="N20" s="2"/>
      <c r="O20" s="1"/>
      <c r="P20" s="13"/>
      <c r="Q20" s="93">
        <f t="shared" si="7"/>
        <v>0</v>
      </c>
      <c r="R20" s="162">
        <f t="shared" si="8"/>
        <v>0</v>
      </c>
      <c r="S20" s="160"/>
      <c r="T20" s="126"/>
      <c r="U20" s="143"/>
      <c r="V20" s="144"/>
      <c r="X20" s="174">
        <f t="shared" si="2"/>
        <v>0</v>
      </c>
      <c r="Y20" s="37"/>
      <c r="Z20" s="63">
        <f t="shared" si="3"/>
        <v>0</v>
      </c>
      <c r="AA20" s="64">
        <f t="shared" si="4"/>
        <v>0</v>
      </c>
      <c r="AB20" s="65">
        <f t="shared" si="5"/>
        <v>0</v>
      </c>
      <c r="AC20" s="65">
        <f t="shared" si="6"/>
        <v>0</v>
      </c>
    </row>
    <row r="21" spans="1:29" ht="15.75" customHeight="1">
      <c r="A21" s="172">
        <f>'Pay13_06-12-12'!A21</f>
        <v>0</v>
      </c>
      <c r="B21" s="157">
        <f>'Pay13_06-12-12'!B21</f>
        <v>0</v>
      </c>
      <c r="C21" s="19"/>
      <c r="D21" s="16"/>
      <c r="E21" s="15"/>
      <c r="F21" s="21"/>
      <c r="G21" s="21"/>
      <c r="H21" s="21"/>
      <c r="I21" s="17"/>
      <c r="J21" s="19"/>
      <c r="K21" s="21"/>
      <c r="L21" s="21"/>
      <c r="M21" s="16"/>
      <c r="N21" s="16"/>
      <c r="O21" s="15"/>
      <c r="P21" s="17"/>
      <c r="Q21" s="93">
        <f t="shared" si="7"/>
        <v>0</v>
      </c>
      <c r="R21" s="162">
        <f t="shared" si="8"/>
        <v>0</v>
      </c>
      <c r="S21" s="169"/>
      <c r="T21" s="33"/>
      <c r="U21" s="170"/>
      <c r="V21" s="171"/>
      <c r="X21" s="174">
        <f aca="true" t="shared" si="9" ref="X21:X29">A21</f>
        <v>0</v>
      </c>
      <c r="Y21" s="37"/>
      <c r="Z21" s="63">
        <f aca="true" t="shared" si="10" ref="Z21:Z29">(AA21+AB21)*Y21</f>
        <v>0</v>
      </c>
      <c r="AA21" s="64">
        <f aca="true" t="shared" si="11" ref="AA21:AA29">IF($B$32&gt;0,80*$Y$11*R21,($Y$11*Q21)+($Y$11*$Q$43*R21))</f>
        <v>0</v>
      </c>
      <c r="AB21" s="65">
        <f aca="true" t="shared" si="12" ref="AB21:AB29">AA21*$Y$12</f>
        <v>0</v>
      </c>
      <c r="AC21" s="65">
        <f aca="true" t="shared" si="13" ref="AC21:AC29">SUM(Z21:AB21)</f>
        <v>0</v>
      </c>
    </row>
    <row r="22" spans="1:29" ht="15.75" customHeight="1">
      <c r="A22" s="172">
        <f>'Pay13_06-12-12'!A22</f>
        <v>0</v>
      </c>
      <c r="B22" s="157">
        <f>'Pay13_06-12-12'!B22</f>
        <v>0</v>
      </c>
      <c r="C22" s="19"/>
      <c r="D22" s="16"/>
      <c r="E22" s="15"/>
      <c r="F22" s="21"/>
      <c r="G22" s="21"/>
      <c r="H22" s="21"/>
      <c r="I22" s="17"/>
      <c r="J22" s="19"/>
      <c r="K22" s="21"/>
      <c r="L22" s="21"/>
      <c r="M22" s="16"/>
      <c r="N22" s="16"/>
      <c r="O22" s="15"/>
      <c r="P22" s="17"/>
      <c r="Q22" s="93">
        <f>SUM(C22:P22)</f>
        <v>0</v>
      </c>
      <c r="R22" s="162">
        <f>ROUND(IF(Q22&gt;0,Q22/$Q$32,B22),2)</f>
        <v>0</v>
      </c>
      <c r="S22" s="169"/>
      <c r="T22" s="33"/>
      <c r="U22" s="170"/>
      <c r="V22" s="171"/>
      <c r="X22" s="174">
        <f t="shared" si="9"/>
        <v>0</v>
      </c>
      <c r="Y22" s="37"/>
      <c r="Z22" s="63">
        <f t="shared" si="10"/>
        <v>0</v>
      </c>
      <c r="AA22" s="64">
        <f t="shared" si="11"/>
        <v>0</v>
      </c>
      <c r="AB22" s="65">
        <f t="shared" si="12"/>
        <v>0</v>
      </c>
      <c r="AC22" s="65">
        <f t="shared" si="13"/>
        <v>0</v>
      </c>
    </row>
    <row r="23" spans="1:29" ht="15.75" customHeight="1">
      <c r="A23" s="172">
        <f>'Pay13_06-12-12'!A23</f>
        <v>0</v>
      </c>
      <c r="B23" s="157">
        <f>'Pay13_06-12-12'!B23</f>
        <v>0</v>
      </c>
      <c r="C23" s="19"/>
      <c r="D23" s="16"/>
      <c r="E23" s="15"/>
      <c r="F23" s="21"/>
      <c r="G23" s="21"/>
      <c r="H23" s="21"/>
      <c r="I23" s="17"/>
      <c r="J23" s="19"/>
      <c r="K23" s="21"/>
      <c r="L23" s="21"/>
      <c r="M23" s="16"/>
      <c r="N23" s="16"/>
      <c r="O23" s="15"/>
      <c r="P23" s="17"/>
      <c r="Q23" s="93">
        <f>SUM(C23:P23)</f>
        <v>0</v>
      </c>
      <c r="R23" s="162">
        <f>ROUND(IF(Q23&gt;0,Q23/$Q$32,B23),2)</f>
        <v>0</v>
      </c>
      <c r="S23" s="169"/>
      <c r="T23" s="33"/>
      <c r="U23" s="170"/>
      <c r="V23" s="171"/>
      <c r="X23" s="174">
        <f t="shared" si="9"/>
        <v>0</v>
      </c>
      <c r="Y23" s="37"/>
      <c r="Z23" s="63">
        <f t="shared" si="10"/>
        <v>0</v>
      </c>
      <c r="AA23" s="64">
        <f t="shared" si="11"/>
        <v>0</v>
      </c>
      <c r="AB23" s="65">
        <f t="shared" si="12"/>
        <v>0</v>
      </c>
      <c r="AC23" s="65">
        <f t="shared" si="13"/>
        <v>0</v>
      </c>
    </row>
    <row r="24" spans="1:29" ht="15.75" customHeight="1">
      <c r="A24" s="172">
        <f>'Pay13_06-12-12'!A24</f>
        <v>0</v>
      </c>
      <c r="B24" s="157">
        <f>'Pay13_06-12-12'!B24</f>
        <v>0</v>
      </c>
      <c r="C24" s="19"/>
      <c r="D24" s="16"/>
      <c r="E24" s="15"/>
      <c r="F24" s="21"/>
      <c r="G24" s="21"/>
      <c r="H24" s="21"/>
      <c r="I24" s="17"/>
      <c r="J24" s="19"/>
      <c r="K24" s="21"/>
      <c r="L24" s="21"/>
      <c r="M24" s="16"/>
      <c r="N24" s="16"/>
      <c r="O24" s="15"/>
      <c r="P24" s="17"/>
      <c r="Q24" s="93">
        <f>SUM(C24:P24)</f>
        <v>0</v>
      </c>
      <c r="R24" s="162">
        <f>ROUND(IF(Q24&gt;0,Q24/$Q$32,B24),2)</f>
        <v>0</v>
      </c>
      <c r="S24" s="169"/>
      <c r="T24" s="33"/>
      <c r="U24" s="170"/>
      <c r="V24" s="171"/>
      <c r="X24" s="174">
        <f t="shared" si="9"/>
        <v>0</v>
      </c>
      <c r="Y24" s="37"/>
      <c r="Z24" s="63">
        <f t="shared" si="10"/>
        <v>0</v>
      </c>
      <c r="AA24" s="64">
        <f t="shared" si="11"/>
        <v>0</v>
      </c>
      <c r="AB24" s="65">
        <f t="shared" si="12"/>
        <v>0</v>
      </c>
      <c r="AC24" s="65">
        <f t="shared" si="13"/>
        <v>0</v>
      </c>
    </row>
    <row r="25" spans="1:29" ht="15.75" customHeight="1">
      <c r="A25" s="172">
        <f>'Pay13_06-12-12'!A25</f>
        <v>0</v>
      </c>
      <c r="B25" s="157">
        <f>'Pay13_06-12-12'!B25</f>
        <v>0</v>
      </c>
      <c r="C25" s="19"/>
      <c r="D25" s="16"/>
      <c r="E25" s="15"/>
      <c r="F25" s="21"/>
      <c r="G25" s="21"/>
      <c r="H25" s="21"/>
      <c r="I25" s="17"/>
      <c r="J25" s="19"/>
      <c r="K25" s="21"/>
      <c r="L25" s="21"/>
      <c r="M25" s="16"/>
      <c r="N25" s="16"/>
      <c r="O25" s="15"/>
      <c r="P25" s="17"/>
      <c r="Q25" s="93">
        <f>SUM(C25:P25)</f>
        <v>0</v>
      </c>
      <c r="R25" s="162">
        <f>ROUND(IF(Q25&gt;0,Q25/$Q$32,B25),2)</f>
        <v>0</v>
      </c>
      <c r="S25" s="169"/>
      <c r="T25" s="33"/>
      <c r="U25" s="170"/>
      <c r="V25" s="171"/>
      <c r="X25" s="174">
        <f t="shared" si="9"/>
        <v>0</v>
      </c>
      <c r="Y25" s="37"/>
      <c r="Z25" s="63">
        <f t="shared" si="10"/>
        <v>0</v>
      </c>
      <c r="AA25" s="64">
        <f t="shared" si="11"/>
        <v>0</v>
      </c>
      <c r="AB25" s="65">
        <f t="shared" si="12"/>
        <v>0</v>
      </c>
      <c r="AC25" s="65">
        <f t="shared" si="13"/>
        <v>0</v>
      </c>
    </row>
    <row r="26" spans="1:29" ht="15.75" customHeight="1">
      <c r="A26" s="172">
        <f>'Pay13_06-12-12'!A26</f>
        <v>0</v>
      </c>
      <c r="B26" s="157">
        <f>'Pay13_06-12-12'!B26</f>
        <v>0</v>
      </c>
      <c r="C26" s="19"/>
      <c r="D26" s="16"/>
      <c r="E26" s="15"/>
      <c r="F26" s="21"/>
      <c r="G26" s="21"/>
      <c r="H26" s="21"/>
      <c r="I26" s="17"/>
      <c r="J26" s="19"/>
      <c r="K26" s="21"/>
      <c r="L26" s="21"/>
      <c r="M26" s="16"/>
      <c r="N26" s="16"/>
      <c r="O26" s="15"/>
      <c r="P26" s="17"/>
      <c r="Q26" s="93">
        <f t="shared" si="7"/>
        <v>0</v>
      </c>
      <c r="R26" s="162">
        <f t="shared" si="8"/>
        <v>0</v>
      </c>
      <c r="S26" s="169"/>
      <c r="T26" s="33"/>
      <c r="U26" s="170"/>
      <c r="V26" s="171"/>
      <c r="X26" s="174">
        <f t="shared" si="9"/>
        <v>0</v>
      </c>
      <c r="Y26" s="37"/>
      <c r="Z26" s="63">
        <f t="shared" si="10"/>
        <v>0</v>
      </c>
      <c r="AA26" s="64">
        <f t="shared" si="11"/>
        <v>0</v>
      </c>
      <c r="AB26" s="65">
        <f t="shared" si="12"/>
        <v>0</v>
      </c>
      <c r="AC26" s="65">
        <f t="shared" si="13"/>
        <v>0</v>
      </c>
    </row>
    <row r="27" spans="1:29" ht="15.75" customHeight="1">
      <c r="A27" s="172">
        <f>'Pay13_06-12-12'!A27</f>
        <v>0</v>
      </c>
      <c r="B27" s="157">
        <f>'Pay13_06-12-12'!B27</f>
        <v>0</v>
      </c>
      <c r="C27" s="19"/>
      <c r="D27" s="16"/>
      <c r="E27" s="15"/>
      <c r="F27" s="21"/>
      <c r="G27" s="21"/>
      <c r="H27" s="21"/>
      <c r="I27" s="17"/>
      <c r="J27" s="19"/>
      <c r="K27" s="21"/>
      <c r="L27" s="21"/>
      <c r="M27" s="16"/>
      <c r="N27" s="16"/>
      <c r="O27" s="15"/>
      <c r="P27" s="17"/>
      <c r="Q27" s="93">
        <f t="shared" si="7"/>
        <v>0</v>
      </c>
      <c r="R27" s="162">
        <f t="shared" si="8"/>
        <v>0</v>
      </c>
      <c r="S27" s="169"/>
      <c r="T27" s="33"/>
      <c r="U27" s="170"/>
      <c r="V27" s="171"/>
      <c r="X27" s="174">
        <f t="shared" si="9"/>
        <v>0</v>
      </c>
      <c r="Y27" s="37"/>
      <c r="Z27" s="63">
        <f t="shared" si="10"/>
        <v>0</v>
      </c>
      <c r="AA27" s="64">
        <f t="shared" si="11"/>
        <v>0</v>
      </c>
      <c r="AB27" s="65">
        <f t="shared" si="12"/>
        <v>0</v>
      </c>
      <c r="AC27" s="65">
        <f t="shared" si="13"/>
        <v>0</v>
      </c>
    </row>
    <row r="28" spans="1:29" ht="15.75" customHeight="1">
      <c r="A28" s="172">
        <f>'Pay13_06-12-12'!A28</f>
        <v>0</v>
      </c>
      <c r="B28" s="157">
        <f>'Pay13_06-12-12'!B28</f>
        <v>0</v>
      </c>
      <c r="C28" s="19"/>
      <c r="D28" s="16"/>
      <c r="E28" s="15"/>
      <c r="F28" s="21"/>
      <c r="G28" s="21"/>
      <c r="H28" s="21"/>
      <c r="I28" s="17"/>
      <c r="J28" s="19"/>
      <c r="K28" s="21"/>
      <c r="L28" s="21"/>
      <c r="M28" s="16"/>
      <c r="N28" s="16"/>
      <c r="O28" s="15"/>
      <c r="P28" s="17"/>
      <c r="Q28" s="93">
        <f t="shared" si="7"/>
        <v>0</v>
      </c>
      <c r="R28" s="162">
        <f t="shared" si="8"/>
        <v>0</v>
      </c>
      <c r="S28" s="169"/>
      <c r="T28" s="33"/>
      <c r="U28" s="170"/>
      <c r="V28" s="171"/>
      <c r="X28" s="174">
        <f t="shared" si="9"/>
        <v>0</v>
      </c>
      <c r="Y28" s="37"/>
      <c r="Z28" s="63">
        <f t="shared" si="10"/>
        <v>0</v>
      </c>
      <c r="AA28" s="64">
        <f t="shared" si="11"/>
        <v>0</v>
      </c>
      <c r="AB28" s="65">
        <f t="shared" si="12"/>
        <v>0</v>
      </c>
      <c r="AC28" s="65">
        <f t="shared" si="13"/>
        <v>0</v>
      </c>
    </row>
    <row r="29" spans="1:29" ht="15.75" customHeight="1">
      <c r="A29" s="172">
        <f>'Pay13_06-12-12'!A29</f>
        <v>0</v>
      </c>
      <c r="B29" s="157">
        <f>'Pay13_06-12-12'!B29</f>
        <v>0</v>
      </c>
      <c r="C29" s="19"/>
      <c r="D29" s="16"/>
      <c r="E29" s="15"/>
      <c r="F29" s="21"/>
      <c r="G29" s="21"/>
      <c r="H29" s="21"/>
      <c r="I29" s="17"/>
      <c r="J29" s="19"/>
      <c r="K29" s="21"/>
      <c r="L29" s="21"/>
      <c r="M29" s="16"/>
      <c r="N29" s="16"/>
      <c r="O29" s="15"/>
      <c r="P29" s="17"/>
      <c r="Q29" s="93">
        <f t="shared" si="7"/>
        <v>0</v>
      </c>
      <c r="R29" s="162">
        <f t="shared" si="8"/>
        <v>0</v>
      </c>
      <c r="S29" s="169"/>
      <c r="T29" s="33"/>
      <c r="U29" s="170"/>
      <c r="V29" s="171"/>
      <c r="X29" s="174">
        <f t="shared" si="9"/>
        <v>0</v>
      </c>
      <c r="Y29" s="37"/>
      <c r="Z29" s="63">
        <f t="shared" si="10"/>
        <v>0</v>
      </c>
      <c r="AA29" s="64">
        <f t="shared" si="11"/>
        <v>0</v>
      </c>
      <c r="AB29" s="65">
        <f t="shared" si="12"/>
        <v>0</v>
      </c>
      <c r="AC29" s="65">
        <f t="shared" si="13"/>
        <v>0</v>
      </c>
    </row>
    <row r="30" spans="1:29" ht="15.75" customHeight="1" thickBot="1">
      <c r="A30" s="172">
        <f>'Pay13_06-12-12'!A30</f>
        <v>0</v>
      </c>
      <c r="B30" s="157">
        <f>'Pay13_06-12-12'!B30</f>
        <v>0</v>
      </c>
      <c r="C30" s="19"/>
      <c r="D30" s="16"/>
      <c r="E30" s="15"/>
      <c r="F30" s="21"/>
      <c r="G30" s="16"/>
      <c r="H30" s="15"/>
      <c r="I30" s="21"/>
      <c r="J30" s="19"/>
      <c r="K30" s="21"/>
      <c r="L30" s="21"/>
      <c r="M30" s="16"/>
      <c r="N30" s="16"/>
      <c r="O30" s="15"/>
      <c r="P30" s="17"/>
      <c r="Q30" s="93">
        <f t="shared" si="7"/>
        <v>0</v>
      </c>
      <c r="R30" s="162">
        <f t="shared" si="8"/>
        <v>0</v>
      </c>
      <c r="S30" s="3"/>
      <c r="T30" s="3"/>
      <c r="U30" s="3"/>
      <c r="V30" s="153"/>
      <c r="X30" s="174">
        <f t="shared" si="2"/>
        <v>0</v>
      </c>
      <c r="Y30" s="37"/>
      <c r="Z30" s="63">
        <f t="shared" si="3"/>
        <v>0</v>
      </c>
      <c r="AA30" s="64">
        <f t="shared" si="4"/>
        <v>0</v>
      </c>
      <c r="AB30" s="65">
        <f t="shared" si="5"/>
        <v>0</v>
      </c>
      <c r="AC30" s="65">
        <f t="shared" si="6"/>
        <v>0</v>
      </c>
    </row>
    <row r="31" spans="1:29" ht="15.75" customHeight="1" thickBot="1">
      <c r="A31" s="172">
        <f>'Pay13_06-12-12'!A31</f>
        <v>0</v>
      </c>
      <c r="B31" s="157">
        <f>'Pay13_06-12-12'!B31</f>
        <v>0</v>
      </c>
      <c r="C31" s="20"/>
      <c r="D31" s="4"/>
      <c r="E31" s="23"/>
      <c r="F31" s="5"/>
      <c r="G31" s="4"/>
      <c r="H31" s="5"/>
      <c r="I31" s="12"/>
      <c r="J31" s="11"/>
      <c r="K31" s="4"/>
      <c r="L31" s="5"/>
      <c r="M31" s="4"/>
      <c r="N31" s="5"/>
      <c r="O31" s="4"/>
      <c r="P31" s="18"/>
      <c r="Q31" s="93">
        <f t="shared" si="7"/>
        <v>0</v>
      </c>
      <c r="R31" s="163">
        <f t="shared" si="8"/>
        <v>0</v>
      </c>
      <c r="S31" s="205" t="s">
        <v>70</v>
      </c>
      <c r="T31" s="205"/>
      <c r="U31" s="205"/>
      <c r="V31" s="206"/>
      <c r="X31" s="175">
        <f t="shared" si="2"/>
        <v>0</v>
      </c>
      <c r="Y31" s="38"/>
      <c r="Z31" s="66">
        <f t="shared" si="3"/>
        <v>0</v>
      </c>
      <c r="AA31" s="67">
        <f t="shared" si="4"/>
        <v>0</v>
      </c>
      <c r="AB31" s="68">
        <f t="shared" si="5"/>
        <v>0</v>
      </c>
      <c r="AC31" s="68">
        <f t="shared" si="6"/>
        <v>0</v>
      </c>
    </row>
    <row r="32" spans="1:29" ht="15.75" customHeight="1" thickBot="1">
      <c r="A32" s="95" t="s">
        <v>33</v>
      </c>
      <c r="B32" s="96">
        <f aca="true" t="shared" si="14" ref="B32:R32">SUM(B15:B31)</f>
        <v>1</v>
      </c>
      <c r="C32" s="97">
        <f t="shared" si="14"/>
        <v>0</v>
      </c>
      <c r="D32" s="98">
        <f t="shared" si="14"/>
        <v>0</v>
      </c>
      <c r="E32" s="98">
        <f t="shared" si="14"/>
        <v>0</v>
      </c>
      <c r="F32" s="98">
        <f t="shared" si="14"/>
        <v>0</v>
      </c>
      <c r="G32" s="98">
        <f t="shared" si="14"/>
        <v>0</v>
      </c>
      <c r="H32" s="98">
        <f t="shared" si="14"/>
        <v>0</v>
      </c>
      <c r="I32" s="98">
        <f t="shared" si="14"/>
        <v>0</v>
      </c>
      <c r="J32" s="97">
        <f t="shared" si="14"/>
        <v>0</v>
      </c>
      <c r="K32" s="98">
        <f t="shared" si="14"/>
        <v>0</v>
      </c>
      <c r="L32" s="98">
        <f t="shared" si="14"/>
        <v>0</v>
      </c>
      <c r="M32" s="98">
        <f t="shared" si="14"/>
        <v>0</v>
      </c>
      <c r="N32" s="98">
        <f t="shared" si="14"/>
        <v>0</v>
      </c>
      <c r="O32" s="98">
        <f t="shared" si="14"/>
        <v>0</v>
      </c>
      <c r="P32" s="99">
        <f t="shared" si="14"/>
        <v>0</v>
      </c>
      <c r="Q32" s="94">
        <f t="shared" si="14"/>
        <v>0</v>
      </c>
      <c r="R32" s="145">
        <f t="shared" si="14"/>
        <v>1</v>
      </c>
      <c r="S32" s="135" t="s">
        <v>56</v>
      </c>
      <c r="T32" s="136" t="s">
        <v>55</v>
      </c>
      <c r="U32" s="136" t="s">
        <v>68</v>
      </c>
      <c r="V32" s="136" t="s">
        <v>69</v>
      </c>
      <c r="X32" s="69" t="s">
        <v>2</v>
      </c>
      <c r="Y32" s="70"/>
      <c r="Z32" s="71">
        <f>SUM(Z15:Z31)</f>
        <v>0</v>
      </c>
      <c r="AA32" s="72">
        <f>SUM(AA15:AA31)</f>
        <v>0</v>
      </c>
      <c r="AB32" s="71">
        <f>SUM(AB15:AB31)</f>
        <v>0</v>
      </c>
      <c r="AC32" s="71">
        <f>SUM(AC15:AC31)</f>
        <v>0</v>
      </c>
    </row>
    <row r="33" spans="1:22" ht="15.75" customHeight="1" thickBot="1">
      <c r="A33" s="100" t="s">
        <v>3</v>
      </c>
      <c r="B33" s="101"/>
      <c r="C33" s="102">
        <f aca="true" t="shared" si="15" ref="C33:P33">C14</f>
        <v>4</v>
      </c>
      <c r="D33" s="103">
        <f t="shared" si="15"/>
        <v>5</v>
      </c>
      <c r="E33" s="103">
        <f t="shared" si="15"/>
        <v>6</v>
      </c>
      <c r="F33" s="104">
        <f t="shared" si="15"/>
        <v>7</v>
      </c>
      <c r="G33" s="103">
        <f t="shared" si="15"/>
        <v>1</v>
      </c>
      <c r="H33" s="104">
        <f t="shared" si="15"/>
        <v>2</v>
      </c>
      <c r="I33" s="105">
        <f t="shared" si="15"/>
        <v>3</v>
      </c>
      <c r="J33" s="102">
        <f t="shared" si="15"/>
        <v>4</v>
      </c>
      <c r="K33" s="103">
        <f t="shared" si="15"/>
        <v>5</v>
      </c>
      <c r="L33" s="104">
        <f t="shared" si="15"/>
        <v>6</v>
      </c>
      <c r="M33" s="103">
        <f t="shared" si="15"/>
        <v>7</v>
      </c>
      <c r="N33" s="103">
        <f t="shared" si="15"/>
        <v>1</v>
      </c>
      <c r="O33" s="104">
        <f t="shared" si="15"/>
        <v>2</v>
      </c>
      <c r="P33" s="105">
        <f t="shared" si="15"/>
        <v>3</v>
      </c>
      <c r="Q33" s="92" t="s">
        <v>2</v>
      </c>
      <c r="R33" s="227"/>
      <c r="S33" s="137" t="s">
        <v>57</v>
      </c>
      <c r="T33" s="137" t="s">
        <v>50</v>
      </c>
      <c r="U33" s="137" t="s">
        <v>11</v>
      </c>
      <c r="V33" s="137" t="s">
        <v>11</v>
      </c>
    </row>
    <row r="34" spans="1:22" ht="13.5" customHeight="1">
      <c r="A34" s="106" t="s">
        <v>4</v>
      </c>
      <c r="B34" s="107"/>
      <c r="C34" s="9"/>
      <c r="D34" s="7"/>
      <c r="E34" s="8"/>
      <c r="F34" s="7"/>
      <c r="G34" s="8"/>
      <c r="H34" s="7"/>
      <c r="I34" s="8"/>
      <c r="J34" s="24"/>
      <c r="K34" s="8"/>
      <c r="L34" s="7"/>
      <c r="M34" s="8"/>
      <c r="N34" s="7"/>
      <c r="O34" s="8"/>
      <c r="P34" s="25"/>
      <c r="Q34" s="74">
        <f aca="true" t="shared" si="16" ref="Q34:Q42">SUM(C34:P34)</f>
        <v>0</v>
      </c>
      <c r="R34" s="187"/>
      <c r="S34" s="146"/>
      <c r="T34" s="154"/>
      <c r="U34" s="134"/>
      <c r="V34" s="140"/>
    </row>
    <row r="35" spans="1:22" ht="13.5" customHeight="1">
      <c r="A35" s="106" t="s">
        <v>0</v>
      </c>
      <c r="B35" s="107"/>
      <c r="C35" s="10"/>
      <c r="D35" s="2"/>
      <c r="E35" s="1"/>
      <c r="F35" s="2"/>
      <c r="G35" s="1"/>
      <c r="H35" s="2"/>
      <c r="I35" s="1"/>
      <c r="J35" s="6"/>
      <c r="K35" s="1"/>
      <c r="L35" s="2"/>
      <c r="M35" s="1"/>
      <c r="N35" s="2"/>
      <c r="O35" s="1"/>
      <c r="P35" s="13"/>
      <c r="Q35" s="75">
        <f t="shared" si="16"/>
        <v>0</v>
      </c>
      <c r="R35" s="187"/>
      <c r="S35" s="147"/>
      <c r="T35" s="155"/>
      <c r="U35" s="133"/>
      <c r="V35" s="141"/>
    </row>
    <row r="36" spans="1:22" ht="13.5" customHeight="1">
      <c r="A36" s="106" t="s">
        <v>5</v>
      </c>
      <c r="B36" s="107"/>
      <c r="C36" s="10"/>
      <c r="D36" s="2"/>
      <c r="E36" s="1"/>
      <c r="F36" s="2"/>
      <c r="G36" s="1"/>
      <c r="H36" s="2"/>
      <c r="I36" s="1"/>
      <c r="J36" s="6"/>
      <c r="K36" s="1"/>
      <c r="L36" s="2"/>
      <c r="M36" s="1"/>
      <c r="N36" s="2"/>
      <c r="O36" s="1"/>
      <c r="P36" s="13"/>
      <c r="Q36" s="75">
        <f t="shared" si="16"/>
        <v>0</v>
      </c>
      <c r="R36" s="187"/>
      <c r="S36" s="147"/>
      <c r="T36" s="155"/>
      <c r="U36" s="133"/>
      <c r="V36" s="141"/>
    </row>
    <row r="37" spans="1:22" ht="13.5" customHeight="1">
      <c r="A37" s="106" t="s">
        <v>6</v>
      </c>
      <c r="B37" s="107"/>
      <c r="C37" s="10"/>
      <c r="D37" s="2"/>
      <c r="E37" s="1"/>
      <c r="F37" s="2"/>
      <c r="G37" s="1"/>
      <c r="H37" s="2"/>
      <c r="I37" s="1"/>
      <c r="J37" s="6"/>
      <c r="K37" s="1"/>
      <c r="L37" s="2"/>
      <c r="M37" s="1"/>
      <c r="N37" s="2"/>
      <c r="O37" s="1"/>
      <c r="P37" s="13"/>
      <c r="Q37" s="75">
        <f t="shared" si="16"/>
        <v>0</v>
      </c>
      <c r="R37" s="187"/>
      <c r="S37" s="147"/>
      <c r="T37" s="155"/>
      <c r="U37" s="133"/>
      <c r="V37" s="141"/>
    </row>
    <row r="38" spans="1:22" ht="13.5" customHeight="1">
      <c r="A38" s="106" t="s">
        <v>7</v>
      </c>
      <c r="B38" s="107"/>
      <c r="C38" s="10"/>
      <c r="D38" s="2"/>
      <c r="E38" s="1"/>
      <c r="F38" s="2"/>
      <c r="G38" s="1"/>
      <c r="H38" s="2"/>
      <c r="I38" s="1"/>
      <c r="J38" s="6"/>
      <c r="K38" s="1"/>
      <c r="L38" s="2"/>
      <c r="M38" s="1"/>
      <c r="N38" s="2"/>
      <c r="O38" s="1"/>
      <c r="P38" s="13"/>
      <c r="Q38" s="75">
        <f t="shared" si="16"/>
        <v>0</v>
      </c>
      <c r="R38" s="187"/>
      <c r="S38" s="147"/>
      <c r="T38" s="155"/>
      <c r="U38" s="133"/>
      <c r="V38" s="141"/>
    </row>
    <row r="39" spans="1:22" ht="13.5" customHeight="1">
      <c r="A39" s="106" t="s">
        <v>8</v>
      </c>
      <c r="B39" s="107"/>
      <c r="C39" s="10"/>
      <c r="D39" s="2"/>
      <c r="E39" s="1"/>
      <c r="F39" s="2"/>
      <c r="G39" s="1"/>
      <c r="H39" s="2"/>
      <c r="I39" s="1"/>
      <c r="J39" s="6"/>
      <c r="K39" s="1"/>
      <c r="L39" s="2"/>
      <c r="M39" s="1"/>
      <c r="N39" s="2"/>
      <c r="O39" s="1"/>
      <c r="P39" s="13"/>
      <c r="Q39" s="75">
        <f t="shared" si="16"/>
        <v>0</v>
      </c>
      <c r="R39" s="187"/>
      <c r="S39" s="147"/>
      <c r="T39" s="155"/>
      <c r="U39" s="133"/>
      <c r="V39" s="141"/>
    </row>
    <row r="40" spans="1:22" ht="13.5" customHeight="1">
      <c r="A40" s="106" t="s">
        <v>30</v>
      </c>
      <c r="B40" s="107"/>
      <c r="C40" s="10"/>
      <c r="D40" s="2"/>
      <c r="E40" s="1"/>
      <c r="F40" s="2"/>
      <c r="G40" s="1"/>
      <c r="H40" s="2"/>
      <c r="I40" s="1"/>
      <c r="J40" s="6"/>
      <c r="K40" s="1"/>
      <c r="L40" s="2"/>
      <c r="M40" s="1"/>
      <c r="N40" s="2"/>
      <c r="O40" s="1"/>
      <c r="P40" s="13"/>
      <c r="Q40" s="75">
        <f t="shared" si="16"/>
        <v>0</v>
      </c>
      <c r="R40" s="187"/>
      <c r="S40" s="147"/>
      <c r="T40" s="155"/>
      <c r="U40" s="133"/>
      <c r="V40" s="141"/>
    </row>
    <row r="41" spans="1:22" ht="13.5" customHeight="1">
      <c r="A41" s="106" t="s">
        <v>1</v>
      </c>
      <c r="B41" s="107"/>
      <c r="C41" s="10"/>
      <c r="D41" s="2"/>
      <c r="E41" s="1"/>
      <c r="F41" s="2"/>
      <c r="G41" s="1"/>
      <c r="H41" s="2"/>
      <c r="I41" s="1"/>
      <c r="J41" s="6"/>
      <c r="K41" s="1"/>
      <c r="L41" s="2"/>
      <c r="M41" s="1"/>
      <c r="N41" s="2"/>
      <c r="O41" s="1"/>
      <c r="P41" s="13"/>
      <c r="Q41" s="75">
        <f t="shared" si="16"/>
        <v>0</v>
      </c>
      <c r="R41" s="187"/>
      <c r="S41" s="147"/>
      <c r="T41" s="155"/>
      <c r="U41" s="133"/>
      <c r="V41" s="141"/>
    </row>
    <row r="42" spans="1:22" ht="13.5" customHeight="1" thickBot="1">
      <c r="A42" s="106" t="s">
        <v>9</v>
      </c>
      <c r="B42" s="107"/>
      <c r="C42" s="11"/>
      <c r="D42" s="4"/>
      <c r="E42" s="5"/>
      <c r="F42" s="4"/>
      <c r="G42" s="5"/>
      <c r="H42" s="4"/>
      <c r="I42" s="5"/>
      <c r="J42" s="26"/>
      <c r="K42" s="5"/>
      <c r="L42" s="4"/>
      <c r="M42" s="5"/>
      <c r="N42" s="4"/>
      <c r="O42" s="5"/>
      <c r="P42" s="14"/>
      <c r="Q42" s="76">
        <f t="shared" si="16"/>
        <v>0</v>
      </c>
      <c r="R42" s="187"/>
      <c r="S42" s="147"/>
      <c r="T42" s="155"/>
      <c r="U42" s="133"/>
      <c r="V42" s="141"/>
    </row>
    <row r="43" spans="1:22" ht="13.5" customHeight="1" thickBot="1">
      <c r="A43" s="106" t="s">
        <v>32</v>
      </c>
      <c r="B43" s="107"/>
      <c r="C43" s="111">
        <f aca="true" t="shared" si="17" ref="C43:Q43">SUM(C34:C42)</f>
        <v>0</v>
      </c>
      <c r="D43" s="111">
        <f t="shared" si="17"/>
        <v>0</v>
      </c>
      <c r="E43" s="111">
        <f t="shared" si="17"/>
        <v>0</v>
      </c>
      <c r="F43" s="111">
        <f t="shared" si="17"/>
        <v>0</v>
      </c>
      <c r="G43" s="111">
        <f t="shared" si="17"/>
        <v>0</v>
      </c>
      <c r="H43" s="111">
        <f t="shared" si="17"/>
        <v>0</v>
      </c>
      <c r="I43" s="111">
        <f t="shared" si="17"/>
        <v>0</v>
      </c>
      <c r="J43" s="111">
        <f t="shared" si="17"/>
        <v>0</v>
      </c>
      <c r="K43" s="111">
        <f t="shared" si="17"/>
        <v>0</v>
      </c>
      <c r="L43" s="111">
        <f t="shared" si="17"/>
        <v>0</v>
      </c>
      <c r="M43" s="111">
        <f t="shared" si="17"/>
        <v>0</v>
      </c>
      <c r="N43" s="111">
        <f t="shared" si="17"/>
        <v>0</v>
      </c>
      <c r="O43" s="111">
        <f t="shared" si="17"/>
        <v>0</v>
      </c>
      <c r="P43" s="112">
        <f t="shared" si="17"/>
        <v>0</v>
      </c>
      <c r="Q43" s="113">
        <f t="shared" si="17"/>
        <v>0</v>
      </c>
      <c r="R43" s="187"/>
      <c r="S43" s="147"/>
      <c r="T43" s="155"/>
      <c r="U43" s="133"/>
      <c r="V43" s="141"/>
    </row>
    <row r="44" spans="1:22" ht="16.5" customHeight="1" thickBot="1">
      <c r="A44" s="108" t="s">
        <v>34</v>
      </c>
      <c r="B44" s="107"/>
      <c r="C44" s="114">
        <f aca="true" t="shared" si="18" ref="C44:Q44">C43+C32</f>
        <v>0</v>
      </c>
      <c r="D44" s="114">
        <f t="shared" si="18"/>
        <v>0</v>
      </c>
      <c r="E44" s="114">
        <f t="shared" si="18"/>
        <v>0</v>
      </c>
      <c r="F44" s="114">
        <f t="shared" si="18"/>
        <v>0</v>
      </c>
      <c r="G44" s="114">
        <f t="shared" si="18"/>
        <v>0</v>
      </c>
      <c r="H44" s="114">
        <f t="shared" si="18"/>
        <v>0</v>
      </c>
      <c r="I44" s="114">
        <f t="shared" si="18"/>
        <v>0</v>
      </c>
      <c r="J44" s="114">
        <f t="shared" si="18"/>
        <v>0</v>
      </c>
      <c r="K44" s="114">
        <f t="shared" si="18"/>
        <v>0</v>
      </c>
      <c r="L44" s="114">
        <f t="shared" si="18"/>
        <v>0</v>
      </c>
      <c r="M44" s="114">
        <f t="shared" si="18"/>
        <v>0</v>
      </c>
      <c r="N44" s="114">
        <f t="shared" si="18"/>
        <v>0</v>
      </c>
      <c r="O44" s="114">
        <f t="shared" si="18"/>
        <v>0</v>
      </c>
      <c r="P44" s="114">
        <f t="shared" si="18"/>
        <v>0</v>
      </c>
      <c r="Q44" s="114">
        <f t="shared" si="18"/>
        <v>0</v>
      </c>
      <c r="R44" s="187"/>
      <c r="S44" s="148" t="s">
        <v>2</v>
      </c>
      <c r="T44" s="156">
        <f>SUM(T34:T43)</f>
        <v>0</v>
      </c>
      <c r="U44" s="150"/>
      <c r="V44" s="151"/>
    </row>
    <row r="45" spans="1:22" ht="16.5" customHeight="1" thickBot="1">
      <c r="A45" s="285"/>
      <c r="B45" s="286"/>
      <c r="C45" s="283" t="s">
        <v>44</v>
      </c>
      <c r="D45" s="284"/>
      <c r="E45" s="284"/>
      <c r="F45" s="284"/>
      <c r="G45" s="239"/>
      <c r="H45" s="238">
        <f>SUM(C44:I44)</f>
        <v>0</v>
      </c>
      <c r="I45" s="239"/>
      <c r="J45" s="283" t="s">
        <v>45</v>
      </c>
      <c r="K45" s="284"/>
      <c r="L45" s="284"/>
      <c r="M45" s="284"/>
      <c r="N45" s="239"/>
      <c r="O45" s="238">
        <f>SUM(J44:P44)</f>
        <v>0</v>
      </c>
      <c r="P45" s="239"/>
      <c r="Q45" s="281"/>
      <c r="R45" s="189"/>
      <c r="S45" s="275" t="s">
        <v>74</v>
      </c>
      <c r="T45" s="276"/>
      <c r="U45" s="276"/>
      <c r="V45" s="277"/>
    </row>
    <row r="46" spans="1:22" ht="16.5" customHeight="1" thickBot="1">
      <c r="A46" s="109"/>
      <c r="B46" s="110"/>
      <c r="C46" s="182" t="s">
        <v>13</v>
      </c>
      <c r="D46" s="184"/>
      <c r="E46" s="180"/>
      <c r="F46" s="181"/>
      <c r="G46" s="182" t="s">
        <v>22</v>
      </c>
      <c r="H46" s="183"/>
      <c r="I46" s="184"/>
      <c r="J46" s="180"/>
      <c r="K46" s="181"/>
      <c r="L46" s="182" t="s">
        <v>23</v>
      </c>
      <c r="M46" s="183"/>
      <c r="N46" s="184"/>
      <c r="O46" s="180"/>
      <c r="P46" s="181"/>
      <c r="Q46" s="282"/>
      <c r="R46" s="48"/>
      <c r="S46" s="278" t="s">
        <v>104</v>
      </c>
      <c r="T46" s="279"/>
      <c r="U46" s="279"/>
      <c r="V46" s="280"/>
    </row>
    <row r="47" spans="1:22" ht="12" customHeight="1">
      <c r="A47" s="187"/>
      <c r="B47" s="188"/>
      <c r="C47" s="188"/>
      <c r="D47" s="188"/>
      <c r="E47" s="188"/>
      <c r="F47" s="188"/>
      <c r="G47" s="188"/>
      <c r="H47" s="188"/>
      <c r="I47" s="188"/>
      <c r="J47" s="188"/>
      <c r="K47" s="188"/>
      <c r="L47" s="188"/>
      <c r="M47" s="188"/>
      <c r="N47" s="188"/>
      <c r="O47" s="188"/>
      <c r="P47" s="188"/>
      <c r="Q47" s="188"/>
      <c r="R47" s="189"/>
      <c r="S47" s="278" t="s">
        <v>105</v>
      </c>
      <c r="T47" s="279"/>
      <c r="U47" s="279"/>
      <c r="V47" s="280"/>
    </row>
    <row r="48" spans="1:22" ht="16.5" customHeight="1" thickBot="1">
      <c r="A48" s="41" t="s">
        <v>51</v>
      </c>
      <c r="B48" s="185"/>
      <c r="C48" s="185"/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5"/>
      <c r="R48" s="186"/>
      <c r="S48" s="272"/>
      <c r="T48" s="273"/>
      <c r="U48" s="273"/>
      <c r="V48" s="274"/>
    </row>
    <row r="49" spans="1:22" ht="16.5" customHeight="1">
      <c r="A49" s="187"/>
      <c r="B49" s="199"/>
      <c r="C49" s="199"/>
      <c r="D49" s="199"/>
      <c r="E49" s="199"/>
      <c r="F49" s="199"/>
      <c r="G49" s="199"/>
      <c r="H49" s="199"/>
      <c r="I49" s="199"/>
      <c r="J49" s="199"/>
      <c r="K49" s="199"/>
      <c r="L49" s="199"/>
      <c r="M49" s="199"/>
      <c r="N49" s="199"/>
      <c r="O49" s="199"/>
      <c r="P49" s="199"/>
      <c r="Q49" s="199"/>
      <c r="R49" s="200"/>
      <c r="S49" s="190"/>
      <c r="T49" s="191"/>
      <c r="U49" s="191"/>
      <c r="V49" s="192"/>
    </row>
    <row r="50" spans="1:22" ht="16.5" customHeight="1">
      <c r="A50" s="187"/>
      <c r="B50" s="199"/>
      <c r="C50" s="199"/>
      <c r="D50" s="199"/>
      <c r="E50" s="199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200"/>
      <c r="S50" s="193"/>
      <c r="T50" s="194"/>
      <c r="U50" s="194"/>
      <c r="V50" s="195"/>
    </row>
    <row r="51" spans="1:22" ht="16.5" customHeight="1">
      <c r="A51" s="187"/>
      <c r="B51" s="199"/>
      <c r="C51" s="199"/>
      <c r="D51" s="199"/>
      <c r="E51" s="199"/>
      <c r="F51" s="199"/>
      <c r="G51" s="199"/>
      <c r="H51" s="199"/>
      <c r="I51" s="199"/>
      <c r="J51" s="199"/>
      <c r="K51" s="199"/>
      <c r="L51" s="199"/>
      <c r="M51" s="199"/>
      <c r="N51" s="199"/>
      <c r="O51" s="199"/>
      <c r="P51" s="199"/>
      <c r="Q51" s="199"/>
      <c r="R51" s="200"/>
      <c r="S51" s="193"/>
      <c r="T51" s="194"/>
      <c r="U51" s="194"/>
      <c r="V51" s="195"/>
    </row>
    <row r="52" spans="1:22" ht="9" customHeight="1">
      <c r="A52" s="187"/>
      <c r="B52" s="188"/>
      <c r="C52" s="188"/>
      <c r="D52" s="188"/>
      <c r="E52" s="188"/>
      <c r="F52" s="188"/>
      <c r="G52" s="188"/>
      <c r="H52" s="188"/>
      <c r="I52" s="188"/>
      <c r="J52" s="188"/>
      <c r="K52" s="188"/>
      <c r="L52" s="188"/>
      <c r="M52" s="188"/>
      <c r="N52" s="188"/>
      <c r="O52" s="188"/>
      <c r="P52" s="188"/>
      <c r="Q52" s="188"/>
      <c r="R52" s="189"/>
      <c r="S52" s="193"/>
      <c r="T52" s="194"/>
      <c r="U52" s="194"/>
      <c r="V52" s="195"/>
    </row>
    <row r="53" spans="1:22" ht="15.75" customHeight="1">
      <c r="A53" s="243" t="s">
        <v>21</v>
      </c>
      <c r="B53" s="244"/>
      <c r="C53" s="244"/>
      <c r="D53" s="244"/>
      <c r="E53" s="244"/>
      <c r="F53" s="244"/>
      <c r="G53" s="244"/>
      <c r="H53" s="244"/>
      <c r="I53" s="188"/>
      <c r="J53" s="188"/>
      <c r="K53" s="188"/>
      <c r="L53" s="188"/>
      <c r="M53" s="188"/>
      <c r="N53" s="188"/>
      <c r="O53" s="188"/>
      <c r="P53" s="188"/>
      <c r="Q53" s="188"/>
      <c r="R53" s="189"/>
      <c r="S53" s="193"/>
      <c r="T53" s="194"/>
      <c r="U53" s="194"/>
      <c r="V53" s="195"/>
    </row>
    <row r="54" spans="1:22" ht="15.75" customHeight="1">
      <c r="A54" s="243" t="s">
        <v>107</v>
      </c>
      <c r="B54" s="244"/>
      <c r="C54" s="244"/>
      <c r="D54" s="244"/>
      <c r="E54" s="244"/>
      <c r="F54" s="244"/>
      <c r="G54" s="244"/>
      <c r="H54" s="244"/>
      <c r="I54" s="188"/>
      <c r="J54" s="188"/>
      <c r="K54" s="188"/>
      <c r="L54" s="188"/>
      <c r="M54" s="188"/>
      <c r="N54" s="188"/>
      <c r="O54" s="188"/>
      <c r="P54" s="188"/>
      <c r="Q54" s="188"/>
      <c r="R54" s="189"/>
      <c r="S54" s="193"/>
      <c r="T54" s="194"/>
      <c r="U54" s="194"/>
      <c r="V54" s="195"/>
    </row>
    <row r="55" spans="1:22" ht="12.75">
      <c r="A55" s="46"/>
      <c r="B55" s="228"/>
      <c r="C55" s="228"/>
      <c r="D55" s="228"/>
      <c r="E55" s="228"/>
      <c r="F55" s="178"/>
      <c r="G55" s="178"/>
      <c r="H55" s="178"/>
      <c r="I55" s="176"/>
      <c r="J55" s="176"/>
      <c r="K55" s="176"/>
      <c r="L55" s="176"/>
      <c r="M55" s="202"/>
      <c r="N55" s="202"/>
      <c r="O55" s="202"/>
      <c r="P55" s="202"/>
      <c r="Q55" s="202"/>
      <c r="R55" s="258"/>
      <c r="S55" s="193"/>
      <c r="T55" s="194"/>
      <c r="U55" s="194"/>
      <c r="V55" s="195"/>
    </row>
    <row r="56" spans="1:22" ht="12.75">
      <c r="A56" s="40" t="s">
        <v>46</v>
      </c>
      <c r="B56" s="229"/>
      <c r="C56" s="229"/>
      <c r="D56" s="229"/>
      <c r="E56" s="229"/>
      <c r="F56" s="179"/>
      <c r="G56" s="179"/>
      <c r="H56" s="179"/>
      <c r="I56" s="45"/>
      <c r="J56" s="232" t="s">
        <v>29</v>
      </c>
      <c r="K56" s="232"/>
      <c r="L56" s="232"/>
      <c r="M56" s="203"/>
      <c r="N56" s="203"/>
      <c r="O56" s="203"/>
      <c r="P56" s="203"/>
      <c r="Q56" s="259"/>
      <c r="R56" s="260"/>
      <c r="S56" s="193"/>
      <c r="T56" s="194"/>
      <c r="U56" s="194"/>
      <c r="V56" s="195"/>
    </row>
    <row r="57" spans="1:22" ht="16.5" customHeight="1" thickBot="1">
      <c r="A57" s="46"/>
      <c r="B57" s="201" t="s">
        <v>10</v>
      </c>
      <c r="C57" s="201"/>
      <c r="D57" s="201"/>
      <c r="E57" s="201"/>
      <c r="F57" s="201" t="s">
        <v>11</v>
      </c>
      <c r="G57" s="201"/>
      <c r="H57" s="201"/>
      <c r="I57" s="176"/>
      <c r="J57" s="176"/>
      <c r="K57" s="176"/>
      <c r="L57" s="176"/>
      <c r="M57" s="231" t="s">
        <v>10</v>
      </c>
      <c r="N57" s="231"/>
      <c r="O57" s="231"/>
      <c r="P57" s="231"/>
      <c r="Q57" s="176" t="s">
        <v>11</v>
      </c>
      <c r="R57" s="177"/>
      <c r="S57" s="193"/>
      <c r="T57" s="194"/>
      <c r="U57" s="194"/>
      <c r="V57" s="195"/>
    </row>
    <row r="58" spans="1:22" ht="15.75" customHeight="1">
      <c r="A58" s="187"/>
      <c r="B58" s="188"/>
      <c r="C58" s="188"/>
      <c r="D58" s="188"/>
      <c r="E58" s="188"/>
      <c r="F58" s="188"/>
      <c r="G58" s="188"/>
      <c r="H58" s="188"/>
      <c r="I58" s="189"/>
      <c r="J58" s="248" t="s">
        <v>54</v>
      </c>
      <c r="K58" s="249"/>
      <c r="L58" s="249"/>
      <c r="M58" s="249"/>
      <c r="N58" s="249"/>
      <c r="O58" s="249"/>
      <c r="P58" s="249"/>
      <c r="Q58" s="249"/>
      <c r="R58" s="250"/>
      <c r="S58" s="193"/>
      <c r="T58" s="194"/>
      <c r="U58" s="194"/>
      <c r="V58" s="195"/>
    </row>
    <row r="59" spans="1:22" ht="12.75">
      <c r="A59" s="46"/>
      <c r="B59" s="228"/>
      <c r="C59" s="228"/>
      <c r="D59" s="228"/>
      <c r="E59" s="228"/>
      <c r="F59" s="178"/>
      <c r="G59" s="178"/>
      <c r="H59" s="178"/>
      <c r="I59" s="188"/>
      <c r="J59" s="251"/>
      <c r="K59" s="252"/>
      <c r="L59" s="252"/>
      <c r="M59" s="252"/>
      <c r="N59" s="252"/>
      <c r="O59" s="252"/>
      <c r="P59" s="252"/>
      <c r="Q59" s="252"/>
      <c r="R59" s="253"/>
      <c r="S59" s="193"/>
      <c r="T59" s="194"/>
      <c r="U59" s="194"/>
      <c r="V59" s="195"/>
    </row>
    <row r="60" spans="1:22" ht="12.75">
      <c r="A60" s="40" t="s">
        <v>47</v>
      </c>
      <c r="B60" s="229"/>
      <c r="C60" s="229"/>
      <c r="D60" s="229"/>
      <c r="E60" s="229"/>
      <c r="F60" s="179"/>
      <c r="G60" s="179"/>
      <c r="H60" s="179"/>
      <c r="I60" s="188"/>
      <c r="J60" s="255" t="s">
        <v>52</v>
      </c>
      <c r="K60" s="256"/>
      <c r="L60" s="256"/>
      <c r="M60" s="256"/>
      <c r="N60" s="256"/>
      <c r="O60" s="256"/>
      <c r="P60" s="256"/>
      <c r="Q60" s="256"/>
      <c r="R60" s="257"/>
      <c r="S60" s="193"/>
      <c r="T60" s="194"/>
      <c r="U60" s="194"/>
      <c r="V60" s="195"/>
    </row>
    <row r="61" spans="1:22" ht="13.5" thickBot="1">
      <c r="A61" s="47"/>
      <c r="B61" s="204" t="s">
        <v>10</v>
      </c>
      <c r="C61" s="204"/>
      <c r="D61" s="204"/>
      <c r="E61" s="204"/>
      <c r="F61" s="204" t="s">
        <v>11</v>
      </c>
      <c r="G61" s="204"/>
      <c r="H61" s="204"/>
      <c r="I61" s="254"/>
      <c r="J61" s="245" t="s">
        <v>53</v>
      </c>
      <c r="K61" s="246"/>
      <c r="L61" s="246"/>
      <c r="M61" s="246"/>
      <c r="N61" s="246"/>
      <c r="O61" s="246"/>
      <c r="P61" s="246"/>
      <c r="Q61" s="246"/>
      <c r="R61" s="247"/>
      <c r="S61" s="196"/>
      <c r="T61" s="197"/>
      <c r="U61" s="197"/>
      <c r="V61" s="198"/>
    </row>
    <row r="62" ht="12.75">
      <c r="R62"/>
    </row>
    <row r="63" ht="12.75">
      <c r="R63"/>
    </row>
    <row r="64" spans="19:21" ht="12.75">
      <c r="S64" s="132"/>
      <c r="T64" s="73"/>
      <c r="U64" s="73"/>
    </row>
    <row r="65" spans="19:21" ht="12.75">
      <c r="S65" s="132"/>
      <c r="T65" s="73"/>
      <c r="U65" s="73"/>
    </row>
    <row r="66" spans="19:21" ht="12.75">
      <c r="S66" s="132"/>
      <c r="T66" s="73"/>
      <c r="U66" s="73"/>
    </row>
  </sheetData>
  <sheetProtection/>
  <mergeCells count="78">
    <mergeCell ref="Q57:R57"/>
    <mergeCell ref="F55:H56"/>
    <mergeCell ref="J46:K46"/>
    <mergeCell ref="L46:N46"/>
    <mergeCell ref="O46:P46"/>
    <mergeCell ref="B48:R48"/>
    <mergeCell ref="A52:R52"/>
    <mergeCell ref="S49:V61"/>
    <mergeCell ref="B49:R49"/>
    <mergeCell ref="B50:R50"/>
    <mergeCell ref="B51:R51"/>
    <mergeCell ref="F59:H60"/>
    <mergeCell ref="F57:H57"/>
    <mergeCell ref="M55:P56"/>
    <mergeCell ref="B61:E61"/>
    <mergeCell ref="B57:E57"/>
    <mergeCell ref="I55:L55"/>
    <mergeCell ref="S31:V31"/>
    <mergeCell ref="S8:V9"/>
    <mergeCell ref="O8:P8"/>
    <mergeCell ref="A9:P9"/>
    <mergeCell ref="L10:M10"/>
    <mergeCell ref="A11:P11"/>
    <mergeCell ref="A12:B12"/>
    <mergeCell ref="B1:R1"/>
    <mergeCell ref="B2:R2"/>
    <mergeCell ref="F6:H6"/>
    <mergeCell ref="G8:H8"/>
    <mergeCell ref="B6:D6"/>
    <mergeCell ref="B5:R5"/>
    <mergeCell ref="R33:R45"/>
    <mergeCell ref="B59:E60"/>
    <mergeCell ref="E10:K10"/>
    <mergeCell ref="B55:E56"/>
    <mergeCell ref="M57:P57"/>
    <mergeCell ref="J56:L56"/>
    <mergeCell ref="C46:D46"/>
    <mergeCell ref="E46:F46"/>
    <mergeCell ref="G46:I46"/>
    <mergeCell ref="B10:D10"/>
    <mergeCell ref="A1:A2"/>
    <mergeCell ref="A3:A4"/>
    <mergeCell ref="B3:R4"/>
    <mergeCell ref="I53:R54"/>
    <mergeCell ref="A49:A51"/>
    <mergeCell ref="O45:P45"/>
    <mergeCell ref="C12:P12"/>
    <mergeCell ref="E8:F8"/>
    <mergeCell ref="N10:P10"/>
    <mergeCell ref="B8:D8"/>
    <mergeCell ref="F61:H61"/>
    <mergeCell ref="A53:H53"/>
    <mergeCell ref="A54:H54"/>
    <mergeCell ref="J61:R61"/>
    <mergeCell ref="A58:I58"/>
    <mergeCell ref="J58:R59"/>
    <mergeCell ref="I57:L57"/>
    <mergeCell ref="I59:I61"/>
    <mergeCell ref="J60:R60"/>
    <mergeCell ref="Q55:R56"/>
    <mergeCell ref="X6:AC6"/>
    <mergeCell ref="X7:AC7"/>
    <mergeCell ref="I6:J6"/>
    <mergeCell ref="K6:L6"/>
    <mergeCell ref="O6:R6"/>
    <mergeCell ref="A7:P7"/>
    <mergeCell ref="Q7:R13"/>
    <mergeCell ref="J8:K8"/>
    <mergeCell ref="S48:V48"/>
    <mergeCell ref="A47:R47"/>
    <mergeCell ref="S45:V45"/>
    <mergeCell ref="S46:V46"/>
    <mergeCell ref="S47:V47"/>
    <mergeCell ref="Q45:Q46"/>
    <mergeCell ref="H45:I45"/>
    <mergeCell ref="C45:G45"/>
    <mergeCell ref="J45:N45"/>
    <mergeCell ref="A45:B45"/>
  </mergeCells>
  <printOptions horizontalCentered="1" verticalCentered="1"/>
  <pageMargins left="0.25" right="0.25" top="0.25" bottom="0.25" header="0.5" footer="0"/>
  <pageSetup blackAndWhite="1" fitToHeight="1" fitToWidth="1" horizontalDpi="600" verticalDpi="600" orientation="landscape" scale="68" r:id="rId2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AC66"/>
  <sheetViews>
    <sheetView showZeros="0" zoomScalePageLayoutView="0" workbookViewId="0" topLeftCell="A1">
      <selection activeCell="G8" sqref="G8:H8"/>
    </sheetView>
  </sheetViews>
  <sheetFormatPr defaultColWidth="9.140625" defaultRowHeight="12.75"/>
  <cols>
    <col min="1" max="1" width="13.00390625" style="0" customWidth="1"/>
    <col min="2" max="2" width="14.140625" style="0" customWidth="1"/>
    <col min="3" max="7" width="5.57421875" style="0" customWidth="1"/>
    <col min="8" max="8" width="5.421875" style="0" customWidth="1"/>
    <col min="9" max="9" width="5.57421875" style="0" customWidth="1"/>
    <col min="10" max="12" width="5.421875" style="0" customWidth="1"/>
    <col min="13" max="13" width="5.57421875" style="0" customWidth="1"/>
    <col min="14" max="15" width="5.421875" style="0" customWidth="1"/>
    <col min="16" max="16" width="5.28125" style="0" customWidth="1"/>
    <col min="17" max="17" width="6.421875" style="0" bestFit="1" customWidth="1"/>
    <col min="18" max="18" width="7.7109375" style="3" bestFit="1" customWidth="1"/>
    <col min="19" max="19" width="13.28125" style="115" customWidth="1"/>
    <col min="20" max="20" width="12.00390625" style="50" customWidth="1"/>
    <col min="21" max="21" width="10.7109375" style="50" customWidth="1"/>
    <col min="22" max="22" width="10.28125" style="50" customWidth="1"/>
    <col min="23" max="23" width="6.140625" style="50" customWidth="1"/>
    <col min="24" max="24" width="14.57421875" style="50" customWidth="1"/>
    <col min="25" max="25" width="10.28125" style="50" bestFit="1" customWidth="1"/>
    <col min="26" max="26" width="11.00390625" style="50" customWidth="1"/>
    <col min="27" max="27" width="10.28125" style="50" bestFit="1" customWidth="1"/>
    <col min="28" max="29" width="12.28125" style="50" bestFit="1" customWidth="1"/>
    <col min="30" max="16384" width="9.140625" style="50" customWidth="1"/>
  </cols>
  <sheetData>
    <row r="1" spans="1:22" ht="12.75">
      <c r="A1" s="234" t="s">
        <v>59</v>
      </c>
      <c r="B1" s="218" t="s">
        <v>14</v>
      </c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9"/>
      <c r="S1" s="127"/>
      <c r="T1" s="116" t="s">
        <v>106</v>
      </c>
      <c r="U1" s="117"/>
      <c r="V1" s="118"/>
    </row>
    <row r="2" spans="1:22" ht="12.75">
      <c r="A2" s="235"/>
      <c r="B2" s="201" t="s">
        <v>71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20"/>
      <c r="S2" s="128"/>
      <c r="T2" s="53"/>
      <c r="U2" s="53"/>
      <c r="V2" s="54"/>
    </row>
    <row r="3" spans="1:22" ht="12.75">
      <c r="A3" s="235" t="s">
        <v>100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6"/>
      <c r="S3" s="128"/>
      <c r="T3" s="53" t="s">
        <v>72</v>
      </c>
      <c r="U3" s="53"/>
      <c r="V3" s="54"/>
    </row>
    <row r="4" spans="1:22" ht="13.5" thickBot="1">
      <c r="A4" s="237"/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6"/>
      <c r="S4" s="128"/>
      <c r="T4" s="119" t="s">
        <v>60</v>
      </c>
      <c r="U4" s="53"/>
      <c r="V4" s="54"/>
    </row>
    <row r="5" spans="1:22" ht="16.5" thickBot="1">
      <c r="A5" s="152"/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6"/>
      <c r="S5" s="128"/>
      <c r="T5" s="119" t="s">
        <v>61</v>
      </c>
      <c r="U5" s="53"/>
      <c r="V5" s="54"/>
    </row>
    <row r="6" spans="1:29" ht="13.5" thickBot="1">
      <c r="A6" s="40" t="s">
        <v>16</v>
      </c>
      <c r="B6" s="224">
        <f>'Pay14_06-26-12'!B6:D6</f>
        <v>0</v>
      </c>
      <c r="C6" s="224"/>
      <c r="D6" s="224"/>
      <c r="E6" s="42" t="s">
        <v>58</v>
      </c>
      <c r="F6" s="222">
        <f>'Pay14_06-26-12'!F6:H6</f>
        <v>0</v>
      </c>
      <c r="G6" s="222"/>
      <c r="H6" s="222"/>
      <c r="I6" s="267" t="s">
        <v>31</v>
      </c>
      <c r="J6" s="267"/>
      <c r="K6" s="268">
        <f>'Pay14_06-26-12'!K6:L6</f>
        <v>0</v>
      </c>
      <c r="L6" s="268"/>
      <c r="M6" s="39"/>
      <c r="N6" s="44" t="s">
        <v>42</v>
      </c>
      <c r="O6" s="224">
        <f>'Pay14_06-26-12'!O6:R6</f>
        <v>0</v>
      </c>
      <c r="P6" s="224"/>
      <c r="Q6" s="224"/>
      <c r="R6" s="269"/>
      <c r="S6" s="128"/>
      <c r="T6" s="119" t="s">
        <v>62</v>
      </c>
      <c r="U6" s="53"/>
      <c r="V6" s="54"/>
      <c r="X6" s="261" t="s">
        <v>41</v>
      </c>
      <c r="Y6" s="262"/>
      <c r="Z6" s="262"/>
      <c r="AA6" s="262"/>
      <c r="AB6" s="262"/>
      <c r="AC6" s="263"/>
    </row>
    <row r="7" spans="1:29" ht="6" customHeight="1" thickBot="1">
      <c r="A7" s="213"/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270"/>
      <c r="R7" s="271"/>
      <c r="S7" s="129"/>
      <c r="T7" s="120"/>
      <c r="U7" s="120"/>
      <c r="V7" s="121"/>
      <c r="X7" s="264"/>
      <c r="Y7" s="265"/>
      <c r="Z7" s="265"/>
      <c r="AA7" s="265"/>
      <c r="AB7" s="265"/>
      <c r="AC7" s="266"/>
    </row>
    <row r="8" spans="1:29" ht="15" customHeight="1">
      <c r="A8" s="40" t="s">
        <v>17</v>
      </c>
      <c r="B8" s="224">
        <f>'Pay14_06-26-12'!B8:D8</f>
        <v>0</v>
      </c>
      <c r="C8" s="224"/>
      <c r="D8" s="224"/>
      <c r="E8" s="232" t="s">
        <v>18</v>
      </c>
      <c r="F8" s="232"/>
      <c r="G8" s="223">
        <f>'Pay14_06-26-12'!G8:H8+14</f>
        <v>41087</v>
      </c>
      <c r="H8" s="223"/>
      <c r="I8" s="43" t="s">
        <v>19</v>
      </c>
      <c r="J8" s="223">
        <f>G8+13</f>
        <v>41100</v>
      </c>
      <c r="K8" s="223"/>
      <c r="L8" s="39"/>
      <c r="M8" s="42" t="s">
        <v>12</v>
      </c>
      <c r="N8" s="15">
        <f>'Pay14_06-26-12'!N8</f>
        <v>0</v>
      </c>
      <c r="O8" s="188"/>
      <c r="P8" s="188"/>
      <c r="Q8" s="188"/>
      <c r="R8" s="189"/>
      <c r="S8" s="207"/>
      <c r="T8" s="208"/>
      <c r="U8" s="208"/>
      <c r="V8" s="209"/>
      <c r="X8" s="52" t="s">
        <v>24</v>
      </c>
      <c r="Y8" s="34"/>
      <c r="Z8" s="53"/>
      <c r="AA8" s="53"/>
      <c r="AB8" s="53"/>
      <c r="AC8" s="54"/>
    </row>
    <row r="9" spans="1:29" ht="6" customHeight="1" thickBot="1">
      <c r="A9" s="213"/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88"/>
      <c r="R9" s="189"/>
      <c r="S9" s="210"/>
      <c r="T9" s="211"/>
      <c r="U9" s="211"/>
      <c r="V9" s="212"/>
      <c r="X9" s="52"/>
      <c r="Y9" s="34"/>
      <c r="Z9" s="53"/>
      <c r="AA9" s="53"/>
      <c r="AB9" s="53"/>
      <c r="AC9" s="54"/>
    </row>
    <row r="10" spans="1:29" ht="13.5" customHeight="1">
      <c r="A10" s="41" t="s">
        <v>48</v>
      </c>
      <c r="B10" s="233">
        <f>'Pay14_06-26-12'!B10:D10</f>
        <v>0</v>
      </c>
      <c r="C10" s="233"/>
      <c r="D10" s="233"/>
      <c r="E10" s="230" t="s">
        <v>49</v>
      </c>
      <c r="F10" s="230"/>
      <c r="G10" s="230"/>
      <c r="H10" s="230"/>
      <c r="I10" s="230"/>
      <c r="J10" s="230"/>
      <c r="K10" s="230"/>
      <c r="L10" s="214">
        <f>J8+10</f>
        <v>41110</v>
      </c>
      <c r="M10" s="215"/>
      <c r="N10" s="188"/>
      <c r="O10" s="188"/>
      <c r="P10" s="188"/>
      <c r="Q10" s="188"/>
      <c r="R10" s="188"/>
      <c r="S10" s="130"/>
      <c r="T10" s="122"/>
      <c r="U10" s="123"/>
      <c r="V10" s="123"/>
      <c r="X10" s="52"/>
      <c r="Y10" s="34"/>
      <c r="Z10" s="53"/>
      <c r="AA10" s="53"/>
      <c r="AB10" s="53"/>
      <c r="AC10" s="54"/>
    </row>
    <row r="11" spans="1:29" ht="13.5" customHeight="1" thickBot="1">
      <c r="A11" s="213"/>
      <c r="B11" s="176"/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88"/>
      <c r="R11" s="188"/>
      <c r="S11" s="131"/>
      <c r="T11" s="124"/>
      <c r="U11" s="124"/>
      <c r="V11" s="125"/>
      <c r="X11" s="52" t="s">
        <v>35</v>
      </c>
      <c r="Y11" s="32">
        <f>Y8/2080</f>
        <v>0</v>
      </c>
      <c r="Z11" s="53"/>
      <c r="AA11" s="53"/>
      <c r="AB11" s="53"/>
      <c r="AC11" s="54"/>
    </row>
    <row r="12" spans="1:29" ht="14.25" customHeight="1" thickBot="1">
      <c r="A12" s="216"/>
      <c r="B12" s="217"/>
      <c r="C12" s="240" t="s">
        <v>43</v>
      </c>
      <c r="D12" s="241"/>
      <c r="E12" s="241"/>
      <c r="F12" s="241"/>
      <c r="G12" s="241"/>
      <c r="H12" s="241"/>
      <c r="I12" s="241"/>
      <c r="J12" s="241"/>
      <c r="K12" s="241"/>
      <c r="L12" s="241"/>
      <c r="M12" s="241"/>
      <c r="N12" s="241"/>
      <c r="O12" s="241"/>
      <c r="P12" s="242"/>
      <c r="Q12" s="188"/>
      <c r="R12" s="188"/>
      <c r="S12" s="131"/>
      <c r="T12" s="124" t="s">
        <v>63</v>
      </c>
      <c r="U12" s="124"/>
      <c r="V12" s="125"/>
      <c r="X12" s="52" t="s">
        <v>36</v>
      </c>
      <c r="Y12" s="33"/>
      <c r="Z12" s="53"/>
      <c r="AA12" s="53"/>
      <c r="AB12" s="53"/>
      <c r="AC12" s="54"/>
    </row>
    <row r="13" spans="1:29" ht="13.5" thickBot="1">
      <c r="A13" s="77" t="s">
        <v>56</v>
      </c>
      <c r="B13" s="78" t="s">
        <v>55</v>
      </c>
      <c r="C13" s="81">
        <f>G8</f>
        <v>41087</v>
      </c>
      <c r="D13" s="82">
        <f aca="true" t="shared" si="0" ref="D13:P13">C13+1</f>
        <v>41088</v>
      </c>
      <c r="E13" s="83">
        <f t="shared" si="0"/>
        <v>41089</v>
      </c>
      <c r="F13" s="82">
        <f t="shared" si="0"/>
        <v>41090</v>
      </c>
      <c r="G13" s="83">
        <f t="shared" si="0"/>
        <v>41091</v>
      </c>
      <c r="H13" s="82">
        <f t="shared" si="0"/>
        <v>41092</v>
      </c>
      <c r="I13" s="83">
        <f t="shared" si="0"/>
        <v>41093</v>
      </c>
      <c r="J13" s="84">
        <f t="shared" si="0"/>
        <v>41094</v>
      </c>
      <c r="K13" s="83">
        <f t="shared" si="0"/>
        <v>41095</v>
      </c>
      <c r="L13" s="82">
        <f t="shared" si="0"/>
        <v>41096</v>
      </c>
      <c r="M13" s="83">
        <f t="shared" si="0"/>
        <v>41097</v>
      </c>
      <c r="N13" s="82">
        <f t="shared" si="0"/>
        <v>41098</v>
      </c>
      <c r="O13" s="83">
        <f t="shared" si="0"/>
        <v>41099</v>
      </c>
      <c r="P13" s="85">
        <f t="shared" si="0"/>
        <v>41100</v>
      </c>
      <c r="Q13" s="188"/>
      <c r="R13" s="188"/>
      <c r="S13" s="131"/>
      <c r="T13" s="124" t="s">
        <v>75</v>
      </c>
      <c r="U13" s="124"/>
      <c r="V13" s="125"/>
      <c r="X13" s="55"/>
      <c r="Y13" s="51" t="s">
        <v>37</v>
      </c>
      <c r="Z13" s="51" t="s">
        <v>37</v>
      </c>
      <c r="AA13" s="51" t="s">
        <v>25</v>
      </c>
      <c r="AB13" s="51" t="s">
        <v>27</v>
      </c>
      <c r="AC13" s="56" t="s">
        <v>2</v>
      </c>
    </row>
    <row r="14" spans="1:29" ht="13.5" thickBot="1">
      <c r="A14" s="79" t="s">
        <v>57</v>
      </c>
      <c r="B14" s="80" t="s">
        <v>50</v>
      </c>
      <c r="C14" s="86">
        <f aca="true" t="shared" si="1" ref="C14:P14">WEEKDAY(C13)</f>
        <v>4</v>
      </c>
      <c r="D14" s="87">
        <f t="shared" si="1"/>
        <v>5</v>
      </c>
      <c r="E14" s="88">
        <f t="shared" si="1"/>
        <v>6</v>
      </c>
      <c r="F14" s="87">
        <f t="shared" si="1"/>
        <v>7</v>
      </c>
      <c r="G14" s="88">
        <f t="shared" si="1"/>
        <v>1</v>
      </c>
      <c r="H14" s="87">
        <f t="shared" si="1"/>
        <v>2</v>
      </c>
      <c r="I14" s="88">
        <f t="shared" si="1"/>
        <v>3</v>
      </c>
      <c r="J14" s="89">
        <f t="shared" si="1"/>
        <v>4</v>
      </c>
      <c r="K14" s="88">
        <f t="shared" si="1"/>
        <v>5</v>
      </c>
      <c r="L14" s="87">
        <f t="shared" si="1"/>
        <v>6</v>
      </c>
      <c r="M14" s="88">
        <f t="shared" si="1"/>
        <v>7</v>
      </c>
      <c r="N14" s="87">
        <f t="shared" si="1"/>
        <v>1</v>
      </c>
      <c r="O14" s="88">
        <f t="shared" si="1"/>
        <v>2</v>
      </c>
      <c r="P14" s="90">
        <f t="shared" si="1"/>
        <v>3</v>
      </c>
      <c r="Q14" s="91" t="s">
        <v>2</v>
      </c>
      <c r="R14" s="142" t="s">
        <v>15</v>
      </c>
      <c r="S14" s="131"/>
      <c r="T14" s="124" t="s">
        <v>65</v>
      </c>
      <c r="U14" s="124"/>
      <c r="V14" s="125"/>
      <c r="X14" s="57"/>
      <c r="Y14" s="58" t="s">
        <v>38</v>
      </c>
      <c r="Z14" s="58" t="s">
        <v>39</v>
      </c>
      <c r="AA14" s="58" t="s">
        <v>26</v>
      </c>
      <c r="AB14" s="58" t="s">
        <v>28</v>
      </c>
      <c r="AC14" s="59" t="s">
        <v>40</v>
      </c>
    </row>
    <row r="15" spans="1:29" ht="15.75" customHeight="1">
      <c r="A15" s="172">
        <f>'Pay14_06-26-12'!A15</f>
        <v>0</v>
      </c>
      <c r="B15" s="157">
        <f>'Pay14_06-26-12'!B15</f>
        <v>1</v>
      </c>
      <c r="C15" s="27"/>
      <c r="D15" s="28"/>
      <c r="E15" s="29"/>
      <c r="F15" s="7"/>
      <c r="G15" s="8"/>
      <c r="H15" s="28"/>
      <c r="I15" s="29"/>
      <c r="J15" s="30"/>
      <c r="K15" s="29"/>
      <c r="L15" s="28"/>
      <c r="M15" s="8"/>
      <c r="N15" s="7"/>
      <c r="O15" s="29"/>
      <c r="P15" s="31"/>
      <c r="Q15" s="93">
        <f>SUM(C15:P15)</f>
        <v>0</v>
      </c>
      <c r="R15" s="161">
        <f>ROUND(IF(Q15&gt;0,Q15/$Q$32,B15),2)</f>
        <v>1</v>
      </c>
      <c r="S15" s="158"/>
      <c r="T15" s="124" t="s">
        <v>76</v>
      </c>
      <c r="U15" s="124"/>
      <c r="V15" s="125"/>
      <c r="X15" s="173">
        <f aca="true" t="shared" si="2" ref="X15:X31">A15</f>
        <v>0</v>
      </c>
      <c r="Y15" s="36"/>
      <c r="Z15" s="60">
        <f aca="true" t="shared" si="3" ref="Z15:Z31">(AA15+AB15)*Y15</f>
        <v>0</v>
      </c>
      <c r="AA15" s="61">
        <f aca="true" t="shared" si="4" ref="AA15:AA31">IF($B$32&gt;0,80*$Y$11*R15,($Y$11*Q15)+($Y$11*$Q$43*R15))</f>
        <v>0</v>
      </c>
      <c r="AB15" s="62">
        <f aca="true" t="shared" si="5" ref="AB15:AB31">AA15*$Y$12</f>
        <v>0</v>
      </c>
      <c r="AC15" s="62">
        <f aca="true" t="shared" si="6" ref="AC15:AC31">SUM(Z15:AB15)</f>
        <v>0</v>
      </c>
    </row>
    <row r="16" spans="1:29" ht="15.75" customHeight="1">
      <c r="A16" s="172">
        <f>'Pay14_06-26-12'!A16</f>
        <v>0</v>
      </c>
      <c r="B16" s="157">
        <f>'Pay14_06-26-12'!B16</f>
        <v>0</v>
      </c>
      <c r="C16" s="10"/>
      <c r="D16" s="2"/>
      <c r="E16" s="1"/>
      <c r="F16" s="2"/>
      <c r="G16" s="1"/>
      <c r="H16" s="2"/>
      <c r="I16" s="1"/>
      <c r="J16" s="6"/>
      <c r="K16" s="1"/>
      <c r="L16" s="2"/>
      <c r="M16" s="1"/>
      <c r="N16" s="2"/>
      <c r="O16" s="1"/>
      <c r="P16" s="13"/>
      <c r="Q16" s="93">
        <f aca="true" t="shared" si="7" ref="Q16:Q31">SUM(C16:P16)</f>
        <v>0</v>
      </c>
      <c r="R16" s="162">
        <f aca="true" t="shared" si="8" ref="R16:R31">ROUND(IF(Q16&gt;0,Q16/$Q$32,B16),2)</f>
        <v>0</v>
      </c>
      <c r="S16" s="158"/>
      <c r="T16" s="124" t="s">
        <v>66</v>
      </c>
      <c r="U16" s="124"/>
      <c r="V16" s="125"/>
      <c r="X16" s="174">
        <f t="shared" si="2"/>
        <v>0</v>
      </c>
      <c r="Y16" s="37"/>
      <c r="Z16" s="63">
        <f t="shared" si="3"/>
        <v>0</v>
      </c>
      <c r="AA16" s="64">
        <f t="shared" si="4"/>
        <v>0</v>
      </c>
      <c r="AB16" s="65">
        <f t="shared" si="5"/>
        <v>0</v>
      </c>
      <c r="AC16" s="65">
        <f t="shared" si="6"/>
        <v>0</v>
      </c>
    </row>
    <row r="17" spans="1:29" ht="15.75" customHeight="1">
      <c r="A17" s="172">
        <f>'Pay14_06-26-12'!A17</f>
        <v>0</v>
      </c>
      <c r="B17" s="157">
        <f>'Pay14_06-26-12'!B17</f>
        <v>0</v>
      </c>
      <c r="C17" s="10"/>
      <c r="D17" s="2"/>
      <c r="E17" s="49"/>
      <c r="F17" s="2"/>
      <c r="G17" s="1"/>
      <c r="H17" s="2"/>
      <c r="I17" s="1"/>
      <c r="J17" s="6"/>
      <c r="K17" s="1"/>
      <c r="L17" s="2"/>
      <c r="M17" s="1"/>
      <c r="N17" s="2"/>
      <c r="O17" s="1"/>
      <c r="P17" s="13"/>
      <c r="Q17" s="93">
        <f t="shared" si="7"/>
        <v>0</v>
      </c>
      <c r="R17" s="162">
        <f t="shared" si="8"/>
        <v>0</v>
      </c>
      <c r="S17" s="158"/>
      <c r="T17" s="124" t="s">
        <v>64</v>
      </c>
      <c r="U17" s="124"/>
      <c r="V17" s="125"/>
      <c r="X17" s="174">
        <f t="shared" si="2"/>
        <v>0</v>
      </c>
      <c r="Y17" s="37"/>
      <c r="Z17" s="63">
        <f t="shared" si="3"/>
        <v>0</v>
      </c>
      <c r="AA17" s="64">
        <f t="shared" si="4"/>
        <v>0</v>
      </c>
      <c r="AB17" s="65">
        <f t="shared" si="5"/>
        <v>0</v>
      </c>
      <c r="AC17" s="65">
        <f t="shared" si="6"/>
        <v>0</v>
      </c>
    </row>
    <row r="18" spans="1:29" ht="15.75" customHeight="1">
      <c r="A18" s="172">
        <f>'Pay14_06-26-12'!A18</f>
        <v>0</v>
      </c>
      <c r="B18" s="157">
        <f>'Pay14_06-26-12'!B18</f>
        <v>0</v>
      </c>
      <c r="C18" s="10"/>
      <c r="D18" s="2"/>
      <c r="E18" s="1"/>
      <c r="F18" s="2"/>
      <c r="G18" s="1"/>
      <c r="H18" s="2"/>
      <c r="I18" s="1"/>
      <c r="J18" s="6"/>
      <c r="K18" s="1"/>
      <c r="L18" s="159"/>
      <c r="M18" s="2"/>
      <c r="N18" s="2"/>
      <c r="O18" s="1"/>
      <c r="P18" s="13"/>
      <c r="Q18" s="93">
        <f t="shared" si="7"/>
        <v>0</v>
      </c>
      <c r="R18" s="162">
        <f t="shared" si="8"/>
        <v>0</v>
      </c>
      <c r="S18" s="158"/>
      <c r="T18" s="124" t="s">
        <v>67</v>
      </c>
      <c r="U18" s="124"/>
      <c r="V18" s="125"/>
      <c r="X18" s="174">
        <f t="shared" si="2"/>
        <v>0</v>
      </c>
      <c r="Y18" s="37"/>
      <c r="Z18" s="63">
        <f t="shared" si="3"/>
        <v>0</v>
      </c>
      <c r="AA18" s="64">
        <f t="shared" si="4"/>
        <v>0</v>
      </c>
      <c r="AB18" s="65">
        <f t="shared" si="5"/>
        <v>0</v>
      </c>
      <c r="AC18" s="65">
        <f t="shared" si="6"/>
        <v>0</v>
      </c>
    </row>
    <row r="19" spans="1:29" ht="15.75" customHeight="1">
      <c r="A19" s="172">
        <f>'Pay14_06-26-12'!A19</f>
        <v>0</v>
      </c>
      <c r="B19" s="157">
        <f>'Pay14_06-26-12'!B19</f>
        <v>0</v>
      </c>
      <c r="C19" s="10"/>
      <c r="D19" s="2"/>
      <c r="E19" s="1"/>
      <c r="F19" s="2"/>
      <c r="G19" s="1"/>
      <c r="H19" s="2"/>
      <c r="I19" s="1"/>
      <c r="J19" s="10"/>
      <c r="K19" s="159"/>
      <c r="L19" s="159"/>
      <c r="M19" s="2"/>
      <c r="N19" s="2"/>
      <c r="O19" s="1"/>
      <c r="P19" s="13"/>
      <c r="Q19" s="93">
        <f t="shared" si="7"/>
        <v>0</v>
      </c>
      <c r="R19" s="162">
        <f t="shared" si="8"/>
        <v>0</v>
      </c>
      <c r="S19" s="158"/>
      <c r="T19" s="124" t="s">
        <v>73</v>
      </c>
      <c r="U19" s="124"/>
      <c r="V19" s="125"/>
      <c r="X19" s="174">
        <f t="shared" si="2"/>
        <v>0</v>
      </c>
      <c r="Y19" s="37"/>
      <c r="Z19" s="63">
        <f t="shared" si="3"/>
        <v>0</v>
      </c>
      <c r="AA19" s="64">
        <f t="shared" si="4"/>
        <v>0</v>
      </c>
      <c r="AB19" s="65">
        <f t="shared" si="5"/>
        <v>0</v>
      </c>
      <c r="AC19" s="65">
        <f t="shared" si="6"/>
        <v>0</v>
      </c>
    </row>
    <row r="20" spans="1:29" ht="15.75" customHeight="1" thickBot="1">
      <c r="A20" s="172">
        <f>'Pay14_06-26-12'!A20</f>
        <v>0</v>
      </c>
      <c r="B20" s="157">
        <f>'Pay14_06-26-12'!B20</f>
        <v>0</v>
      </c>
      <c r="C20" s="10"/>
      <c r="D20" s="2"/>
      <c r="E20" s="1"/>
      <c r="F20" s="159"/>
      <c r="G20" s="159"/>
      <c r="H20" s="159"/>
      <c r="I20" s="13"/>
      <c r="J20" s="10"/>
      <c r="K20" s="159"/>
      <c r="L20" s="159"/>
      <c r="M20" s="2"/>
      <c r="N20" s="2"/>
      <c r="O20" s="1"/>
      <c r="P20" s="13"/>
      <c r="Q20" s="93">
        <f t="shared" si="7"/>
        <v>0</v>
      </c>
      <c r="R20" s="162">
        <f t="shared" si="8"/>
        <v>0</v>
      </c>
      <c r="S20" s="160"/>
      <c r="T20" s="126"/>
      <c r="U20" s="143"/>
      <c r="V20" s="144"/>
      <c r="X20" s="174">
        <f t="shared" si="2"/>
        <v>0</v>
      </c>
      <c r="Y20" s="37"/>
      <c r="Z20" s="63">
        <f t="shared" si="3"/>
        <v>0</v>
      </c>
      <c r="AA20" s="64">
        <f t="shared" si="4"/>
        <v>0</v>
      </c>
      <c r="AB20" s="65">
        <f t="shared" si="5"/>
        <v>0</v>
      </c>
      <c r="AC20" s="65">
        <f t="shared" si="6"/>
        <v>0</v>
      </c>
    </row>
    <row r="21" spans="1:29" ht="15.75" customHeight="1">
      <c r="A21" s="172">
        <f>'Pay14_06-26-12'!A21</f>
        <v>0</v>
      </c>
      <c r="B21" s="157">
        <f>'Pay14_06-26-12'!B21</f>
        <v>0</v>
      </c>
      <c r="C21" s="19"/>
      <c r="D21" s="16"/>
      <c r="E21" s="15"/>
      <c r="F21" s="21"/>
      <c r="G21" s="21"/>
      <c r="H21" s="21"/>
      <c r="I21" s="17"/>
      <c r="J21" s="19"/>
      <c r="K21" s="21"/>
      <c r="L21" s="21"/>
      <c r="M21" s="16"/>
      <c r="N21" s="16"/>
      <c r="O21" s="15"/>
      <c r="P21" s="17"/>
      <c r="Q21" s="93">
        <f t="shared" si="7"/>
        <v>0</v>
      </c>
      <c r="R21" s="162">
        <f t="shared" si="8"/>
        <v>0</v>
      </c>
      <c r="S21" s="169"/>
      <c r="T21" s="33"/>
      <c r="U21" s="170"/>
      <c r="V21" s="171"/>
      <c r="X21" s="174">
        <f aca="true" t="shared" si="9" ref="X21:X29">A21</f>
        <v>0</v>
      </c>
      <c r="Y21" s="37"/>
      <c r="Z21" s="63">
        <f aca="true" t="shared" si="10" ref="Z21:Z29">(AA21+AB21)*Y21</f>
        <v>0</v>
      </c>
      <c r="AA21" s="64">
        <f aca="true" t="shared" si="11" ref="AA21:AA29">IF($B$32&gt;0,80*$Y$11*R21,($Y$11*Q21)+($Y$11*$Q$43*R21))</f>
        <v>0</v>
      </c>
      <c r="AB21" s="65">
        <f aca="true" t="shared" si="12" ref="AB21:AB29">AA21*$Y$12</f>
        <v>0</v>
      </c>
      <c r="AC21" s="65">
        <f aca="true" t="shared" si="13" ref="AC21:AC29">SUM(Z21:AB21)</f>
        <v>0</v>
      </c>
    </row>
    <row r="22" spans="1:29" ht="15.75" customHeight="1">
      <c r="A22" s="172">
        <f>'Pay14_06-26-12'!A22</f>
        <v>0</v>
      </c>
      <c r="B22" s="157">
        <f>'Pay14_06-26-12'!B22</f>
        <v>0</v>
      </c>
      <c r="C22" s="19"/>
      <c r="D22" s="16"/>
      <c r="E22" s="15"/>
      <c r="F22" s="21"/>
      <c r="G22" s="21"/>
      <c r="H22" s="21"/>
      <c r="I22" s="17"/>
      <c r="J22" s="19"/>
      <c r="K22" s="21"/>
      <c r="L22" s="21"/>
      <c r="M22" s="16"/>
      <c r="N22" s="16"/>
      <c r="O22" s="15"/>
      <c r="P22" s="17"/>
      <c r="Q22" s="93">
        <f>SUM(C22:P22)</f>
        <v>0</v>
      </c>
      <c r="R22" s="162">
        <f>ROUND(IF(Q22&gt;0,Q22/$Q$32,B22),2)</f>
        <v>0</v>
      </c>
      <c r="S22" s="169"/>
      <c r="T22" s="33"/>
      <c r="U22" s="170"/>
      <c r="V22" s="171"/>
      <c r="X22" s="174">
        <f t="shared" si="9"/>
        <v>0</v>
      </c>
      <c r="Y22" s="37"/>
      <c r="Z22" s="63">
        <f t="shared" si="10"/>
        <v>0</v>
      </c>
      <c r="AA22" s="64">
        <f t="shared" si="11"/>
        <v>0</v>
      </c>
      <c r="AB22" s="65">
        <f t="shared" si="12"/>
        <v>0</v>
      </c>
      <c r="AC22" s="65">
        <f t="shared" si="13"/>
        <v>0</v>
      </c>
    </row>
    <row r="23" spans="1:29" ht="15.75" customHeight="1">
      <c r="A23" s="172">
        <f>'Pay14_06-26-12'!A23</f>
        <v>0</v>
      </c>
      <c r="B23" s="157">
        <f>'Pay14_06-26-12'!B23</f>
        <v>0</v>
      </c>
      <c r="C23" s="19"/>
      <c r="D23" s="16"/>
      <c r="E23" s="15"/>
      <c r="F23" s="21"/>
      <c r="G23" s="21"/>
      <c r="H23" s="21"/>
      <c r="I23" s="17"/>
      <c r="J23" s="19"/>
      <c r="K23" s="21"/>
      <c r="L23" s="21"/>
      <c r="M23" s="16"/>
      <c r="N23" s="16"/>
      <c r="O23" s="15"/>
      <c r="P23" s="17"/>
      <c r="Q23" s="93">
        <f>SUM(C23:P23)</f>
        <v>0</v>
      </c>
      <c r="R23" s="162">
        <f>ROUND(IF(Q23&gt;0,Q23/$Q$32,B23),2)</f>
        <v>0</v>
      </c>
      <c r="S23" s="169"/>
      <c r="T23" s="33"/>
      <c r="U23" s="170"/>
      <c r="V23" s="171"/>
      <c r="X23" s="174">
        <f t="shared" si="9"/>
        <v>0</v>
      </c>
      <c r="Y23" s="37"/>
      <c r="Z23" s="63">
        <f t="shared" si="10"/>
        <v>0</v>
      </c>
      <c r="AA23" s="64">
        <f t="shared" si="11"/>
        <v>0</v>
      </c>
      <c r="AB23" s="65">
        <f t="shared" si="12"/>
        <v>0</v>
      </c>
      <c r="AC23" s="65">
        <f t="shared" si="13"/>
        <v>0</v>
      </c>
    </row>
    <row r="24" spans="1:29" ht="15.75" customHeight="1">
      <c r="A24" s="172">
        <f>'Pay14_06-26-12'!A24</f>
        <v>0</v>
      </c>
      <c r="B24" s="157">
        <f>'Pay14_06-26-12'!B24</f>
        <v>0</v>
      </c>
      <c r="C24" s="19"/>
      <c r="D24" s="16"/>
      <c r="E24" s="15"/>
      <c r="F24" s="21"/>
      <c r="G24" s="21"/>
      <c r="H24" s="21"/>
      <c r="I24" s="17"/>
      <c r="J24" s="19"/>
      <c r="K24" s="21"/>
      <c r="L24" s="21"/>
      <c r="M24" s="16"/>
      <c r="N24" s="16"/>
      <c r="O24" s="15"/>
      <c r="P24" s="17"/>
      <c r="Q24" s="93">
        <f>SUM(C24:P24)</f>
        <v>0</v>
      </c>
      <c r="R24" s="162">
        <f>ROUND(IF(Q24&gt;0,Q24/$Q$32,B24),2)</f>
        <v>0</v>
      </c>
      <c r="S24" s="169"/>
      <c r="T24" s="33"/>
      <c r="U24" s="170"/>
      <c r="V24" s="171"/>
      <c r="X24" s="174">
        <f t="shared" si="9"/>
        <v>0</v>
      </c>
      <c r="Y24" s="37"/>
      <c r="Z24" s="63">
        <f t="shared" si="10"/>
        <v>0</v>
      </c>
      <c r="AA24" s="64">
        <f t="shared" si="11"/>
        <v>0</v>
      </c>
      <c r="AB24" s="65">
        <f t="shared" si="12"/>
        <v>0</v>
      </c>
      <c r="AC24" s="65">
        <f t="shared" si="13"/>
        <v>0</v>
      </c>
    </row>
    <row r="25" spans="1:29" ht="15.75" customHeight="1">
      <c r="A25" s="172">
        <f>'Pay14_06-26-12'!A25</f>
        <v>0</v>
      </c>
      <c r="B25" s="157">
        <f>'Pay14_06-26-12'!B25</f>
        <v>0</v>
      </c>
      <c r="C25" s="19"/>
      <c r="D25" s="16"/>
      <c r="E25" s="15"/>
      <c r="F25" s="21"/>
      <c r="G25" s="21"/>
      <c r="H25" s="21"/>
      <c r="I25" s="17"/>
      <c r="J25" s="19"/>
      <c r="K25" s="21"/>
      <c r="L25" s="21"/>
      <c r="M25" s="16"/>
      <c r="N25" s="16"/>
      <c r="O25" s="15"/>
      <c r="P25" s="17"/>
      <c r="Q25" s="93">
        <f t="shared" si="7"/>
        <v>0</v>
      </c>
      <c r="R25" s="162">
        <f t="shared" si="8"/>
        <v>0</v>
      </c>
      <c r="S25" s="169"/>
      <c r="T25" s="33"/>
      <c r="U25" s="170"/>
      <c r="V25" s="171"/>
      <c r="X25" s="174">
        <f t="shared" si="9"/>
        <v>0</v>
      </c>
      <c r="Y25" s="37"/>
      <c r="Z25" s="63">
        <f t="shared" si="10"/>
        <v>0</v>
      </c>
      <c r="AA25" s="64">
        <f t="shared" si="11"/>
        <v>0</v>
      </c>
      <c r="AB25" s="65">
        <f t="shared" si="12"/>
        <v>0</v>
      </c>
      <c r="AC25" s="65">
        <f t="shared" si="13"/>
        <v>0</v>
      </c>
    </row>
    <row r="26" spans="1:29" ht="15.75" customHeight="1">
      <c r="A26" s="172">
        <f>'Pay14_06-26-12'!A26</f>
        <v>0</v>
      </c>
      <c r="B26" s="157">
        <f>'Pay14_06-26-12'!B26</f>
        <v>0</v>
      </c>
      <c r="C26" s="19"/>
      <c r="D26" s="16"/>
      <c r="E26" s="15"/>
      <c r="F26" s="21"/>
      <c r="G26" s="21"/>
      <c r="H26" s="21"/>
      <c r="I26" s="17"/>
      <c r="J26" s="19"/>
      <c r="K26" s="21"/>
      <c r="L26" s="21"/>
      <c r="M26" s="16"/>
      <c r="N26" s="16"/>
      <c r="O26" s="15"/>
      <c r="P26" s="17"/>
      <c r="Q26" s="93">
        <f t="shared" si="7"/>
        <v>0</v>
      </c>
      <c r="R26" s="162">
        <f t="shared" si="8"/>
        <v>0</v>
      </c>
      <c r="S26" s="169"/>
      <c r="T26" s="33"/>
      <c r="U26" s="170"/>
      <c r="V26" s="171"/>
      <c r="X26" s="174">
        <f t="shared" si="9"/>
        <v>0</v>
      </c>
      <c r="Y26" s="37"/>
      <c r="Z26" s="63">
        <f t="shared" si="10"/>
        <v>0</v>
      </c>
      <c r="AA26" s="64">
        <f t="shared" si="11"/>
        <v>0</v>
      </c>
      <c r="AB26" s="65">
        <f t="shared" si="12"/>
        <v>0</v>
      </c>
      <c r="AC26" s="65">
        <f t="shared" si="13"/>
        <v>0</v>
      </c>
    </row>
    <row r="27" spans="1:29" ht="15.75" customHeight="1">
      <c r="A27" s="172">
        <f>'Pay14_06-26-12'!A27</f>
        <v>0</v>
      </c>
      <c r="B27" s="157">
        <f>'Pay14_06-26-12'!B27</f>
        <v>0</v>
      </c>
      <c r="C27" s="19"/>
      <c r="D27" s="16"/>
      <c r="E27" s="15"/>
      <c r="F27" s="21"/>
      <c r="G27" s="21"/>
      <c r="H27" s="21"/>
      <c r="I27" s="17"/>
      <c r="J27" s="19"/>
      <c r="K27" s="21"/>
      <c r="L27" s="21"/>
      <c r="M27" s="16"/>
      <c r="N27" s="16"/>
      <c r="O27" s="15"/>
      <c r="P27" s="17"/>
      <c r="Q27" s="93">
        <f t="shared" si="7"/>
        <v>0</v>
      </c>
      <c r="R27" s="162">
        <f t="shared" si="8"/>
        <v>0</v>
      </c>
      <c r="S27" s="169"/>
      <c r="T27" s="33"/>
      <c r="U27" s="170"/>
      <c r="V27" s="171"/>
      <c r="X27" s="174">
        <f t="shared" si="9"/>
        <v>0</v>
      </c>
      <c r="Y27" s="37"/>
      <c r="Z27" s="63">
        <f t="shared" si="10"/>
        <v>0</v>
      </c>
      <c r="AA27" s="64">
        <f t="shared" si="11"/>
        <v>0</v>
      </c>
      <c r="AB27" s="65">
        <f t="shared" si="12"/>
        <v>0</v>
      </c>
      <c r="AC27" s="65">
        <f t="shared" si="13"/>
        <v>0</v>
      </c>
    </row>
    <row r="28" spans="1:29" ht="15.75" customHeight="1">
      <c r="A28" s="172">
        <f>'Pay14_06-26-12'!A28</f>
        <v>0</v>
      </c>
      <c r="B28" s="157">
        <f>'Pay14_06-26-12'!B28</f>
        <v>0</v>
      </c>
      <c r="C28" s="19"/>
      <c r="D28" s="16"/>
      <c r="E28" s="15"/>
      <c r="F28" s="21"/>
      <c r="G28" s="21"/>
      <c r="H28" s="21"/>
      <c r="I28" s="17"/>
      <c r="J28" s="19"/>
      <c r="K28" s="21"/>
      <c r="L28" s="21"/>
      <c r="M28" s="16"/>
      <c r="N28" s="16"/>
      <c r="O28" s="15"/>
      <c r="P28" s="17"/>
      <c r="Q28" s="93">
        <f t="shared" si="7"/>
        <v>0</v>
      </c>
      <c r="R28" s="162">
        <f t="shared" si="8"/>
        <v>0</v>
      </c>
      <c r="S28" s="169"/>
      <c r="T28" s="33"/>
      <c r="U28" s="170"/>
      <c r="V28" s="171"/>
      <c r="X28" s="174">
        <f t="shared" si="9"/>
        <v>0</v>
      </c>
      <c r="Y28" s="37"/>
      <c r="Z28" s="63">
        <f t="shared" si="10"/>
        <v>0</v>
      </c>
      <c r="AA28" s="64">
        <f t="shared" si="11"/>
        <v>0</v>
      </c>
      <c r="AB28" s="65">
        <f t="shared" si="12"/>
        <v>0</v>
      </c>
      <c r="AC28" s="65">
        <f t="shared" si="13"/>
        <v>0</v>
      </c>
    </row>
    <row r="29" spans="1:29" ht="15.75" customHeight="1">
      <c r="A29" s="172">
        <f>'Pay14_06-26-12'!A29</f>
        <v>0</v>
      </c>
      <c r="B29" s="157">
        <f>'Pay14_06-26-12'!B29</f>
        <v>0</v>
      </c>
      <c r="C29" s="19"/>
      <c r="D29" s="16"/>
      <c r="E29" s="15"/>
      <c r="F29" s="21"/>
      <c r="G29" s="21"/>
      <c r="H29" s="21"/>
      <c r="I29" s="17"/>
      <c r="J29" s="19"/>
      <c r="K29" s="21"/>
      <c r="L29" s="21"/>
      <c r="M29" s="16"/>
      <c r="N29" s="16"/>
      <c r="O29" s="15"/>
      <c r="P29" s="17"/>
      <c r="Q29" s="93">
        <f t="shared" si="7"/>
        <v>0</v>
      </c>
      <c r="R29" s="162">
        <f t="shared" si="8"/>
        <v>0</v>
      </c>
      <c r="S29" s="169"/>
      <c r="T29" s="33"/>
      <c r="U29" s="170"/>
      <c r="V29" s="171"/>
      <c r="X29" s="174">
        <f t="shared" si="9"/>
        <v>0</v>
      </c>
      <c r="Y29" s="37"/>
      <c r="Z29" s="63">
        <f t="shared" si="10"/>
        <v>0</v>
      </c>
      <c r="AA29" s="64">
        <f t="shared" si="11"/>
        <v>0</v>
      </c>
      <c r="AB29" s="65">
        <f t="shared" si="12"/>
        <v>0</v>
      </c>
      <c r="AC29" s="65">
        <f t="shared" si="13"/>
        <v>0</v>
      </c>
    </row>
    <row r="30" spans="1:29" ht="15.75" customHeight="1" thickBot="1">
      <c r="A30" s="172">
        <f>'Pay14_06-26-12'!A30</f>
        <v>0</v>
      </c>
      <c r="B30" s="157">
        <f>'Pay14_06-26-12'!B30</f>
        <v>0</v>
      </c>
      <c r="C30" s="19"/>
      <c r="D30" s="16"/>
      <c r="E30" s="22"/>
      <c r="F30" s="15"/>
      <c r="G30" s="21"/>
      <c r="H30" s="21"/>
      <c r="I30" s="17"/>
      <c r="J30" s="19"/>
      <c r="K30" s="16"/>
      <c r="L30" s="15"/>
      <c r="M30" s="16"/>
      <c r="N30" s="16"/>
      <c r="O30" s="15"/>
      <c r="P30" s="17"/>
      <c r="Q30" s="93">
        <f t="shared" si="7"/>
        <v>0</v>
      </c>
      <c r="R30" s="162">
        <f t="shared" si="8"/>
        <v>0</v>
      </c>
      <c r="S30" s="3"/>
      <c r="T30" s="3"/>
      <c r="U30" s="3"/>
      <c r="V30" s="153"/>
      <c r="X30" s="174">
        <f t="shared" si="2"/>
        <v>0</v>
      </c>
      <c r="Y30" s="37"/>
      <c r="Z30" s="63">
        <f t="shared" si="3"/>
        <v>0</v>
      </c>
      <c r="AA30" s="64">
        <f t="shared" si="4"/>
        <v>0</v>
      </c>
      <c r="AB30" s="65">
        <f t="shared" si="5"/>
        <v>0</v>
      </c>
      <c r="AC30" s="65">
        <f t="shared" si="6"/>
        <v>0</v>
      </c>
    </row>
    <row r="31" spans="1:29" ht="15.75" customHeight="1" thickBot="1">
      <c r="A31" s="172">
        <f>'Pay14_06-26-12'!A31</f>
        <v>0</v>
      </c>
      <c r="B31" s="157">
        <f>'Pay14_06-26-12'!B31</f>
        <v>0</v>
      </c>
      <c r="C31" s="20"/>
      <c r="D31" s="4"/>
      <c r="E31" s="23"/>
      <c r="F31" s="5"/>
      <c r="G31" s="4"/>
      <c r="H31" s="5"/>
      <c r="I31" s="12"/>
      <c r="J31" s="11"/>
      <c r="K31" s="4"/>
      <c r="L31" s="5"/>
      <c r="M31" s="4"/>
      <c r="N31" s="5"/>
      <c r="O31" s="4"/>
      <c r="P31" s="18"/>
      <c r="Q31" s="93">
        <f t="shared" si="7"/>
        <v>0</v>
      </c>
      <c r="R31" s="163">
        <f t="shared" si="8"/>
        <v>0</v>
      </c>
      <c r="S31" s="205" t="s">
        <v>70</v>
      </c>
      <c r="T31" s="205"/>
      <c r="U31" s="205"/>
      <c r="V31" s="206"/>
      <c r="X31" s="175">
        <f t="shared" si="2"/>
        <v>0</v>
      </c>
      <c r="Y31" s="38"/>
      <c r="Z31" s="66">
        <f t="shared" si="3"/>
        <v>0</v>
      </c>
      <c r="AA31" s="67">
        <f t="shared" si="4"/>
        <v>0</v>
      </c>
      <c r="AB31" s="68">
        <f t="shared" si="5"/>
        <v>0</v>
      </c>
      <c r="AC31" s="68">
        <f t="shared" si="6"/>
        <v>0</v>
      </c>
    </row>
    <row r="32" spans="1:29" ht="15.75" customHeight="1" thickBot="1">
      <c r="A32" s="95" t="s">
        <v>33</v>
      </c>
      <c r="B32" s="96">
        <f aca="true" t="shared" si="14" ref="B32:R32">SUM(B15:B31)</f>
        <v>1</v>
      </c>
      <c r="C32" s="97">
        <f t="shared" si="14"/>
        <v>0</v>
      </c>
      <c r="D32" s="98">
        <f t="shared" si="14"/>
        <v>0</v>
      </c>
      <c r="E32" s="98">
        <f t="shared" si="14"/>
        <v>0</v>
      </c>
      <c r="F32" s="98">
        <f t="shared" si="14"/>
        <v>0</v>
      </c>
      <c r="G32" s="98">
        <f t="shared" si="14"/>
        <v>0</v>
      </c>
      <c r="H32" s="98">
        <f t="shared" si="14"/>
        <v>0</v>
      </c>
      <c r="I32" s="98">
        <f t="shared" si="14"/>
        <v>0</v>
      </c>
      <c r="J32" s="97">
        <f t="shared" si="14"/>
        <v>0</v>
      </c>
      <c r="K32" s="98">
        <f t="shared" si="14"/>
        <v>0</v>
      </c>
      <c r="L32" s="98">
        <f t="shared" si="14"/>
        <v>0</v>
      </c>
      <c r="M32" s="98">
        <f t="shared" si="14"/>
        <v>0</v>
      </c>
      <c r="N32" s="98">
        <f t="shared" si="14"/>
        <v>0</v>
      </c>
      <c r="O32" s="98">
        <f t="shared" si="14"/>
        <v>0</v>
      </c>
      <c r="P32" s="99">
        <f t="shared" si="14"/>
        <v>0</v>
      </c>
      <c r="Q32" s="94">
        <f t="shared" si="14"/>
        <v>0</v>
      </c>
      <c r="R32" s="145">
        <f t="shared" si="14"/>
        <v>1</v>
      </c>
      <c r="S32" s="135" t="s">
        <v>56</v>
      </c>
      <c r="T32" s="136" t="s">
        <v>55</v>
      </c>
      <c r="U32" s="136" t="s">
        <v>68</v>
      </c>
      <c r="V32" s="136" t="s">
        <v>69</v>
      </c>
      <c r="X32" s="69" t="s">
        <v>2</v>
      </c>
      <c r="Y32" s="70"/>
      <c r="Z32" s="71">
        <f>SUM(Z15:Z31)</f>
        <v>0</v>
      </c>
      <c r="AA32" s="72">
        <f>SUM(AA15:AA31)</f>
        <v>0</v>
      </c>
      <c r="AB32" s="71">
        <f>SUM(AB15:AB31)</f>
        <v>0</v>
      </c>
      <c r="AC32" s="71">
        <f>SUM(AC15:AC31)</f>
        <v>0</v>
      </c>
    </row>
    <row r="33" spans="1:22" ht="15.75" customHeight="1" thickBot="1">
      <c r="A33" s="100" t="s">
        <v>3</v>
      </c>
      <c r="B33" s="101"/>
      <c r="C33" s="102">
        <f aca="true" t="shared" si="15" ref="C33:P33">C14</f>
        <v>4</v>
      </c>
      <c r="D33" s="103">
        <f t="shared" si="15"/>
        <v>5</v>
      </c>
      <c r="E33" s="103">
        <f t="shared" si="15"/>
        <v>6</v>
      </c>
      <c r="F33" s="104">
        <f t="shared" si="15"/>
        <v>7</v>
      </c>
      <c r="G33" s="103">
        <f t="shared" si="15"/>
        <v>1</v>
      </c>
      <c r="H33" s="104">
        <f t="shared" si="15"/>
        <v>2</v>
      </c>
      <c r="I33" s="105">
        <f t="shared" si="15"/>
        <v>3</v>
      </c>
      <c r="J33" s="102">
        <f t="shared" si="15"/>
        <v>4</v>
      </c>
      <c r="K33" s="103">
        <f t="shared" si="15"/>
        <v>5</v>
      </c>
      <c r="L33" s="104">
        <f t="shared" si="15"/>
        <v>6</v>
      </c>
      <c r="M33" s="103">
        <f t="shared" si="15"/>
        <v>7</v>
      </c>
      <c r="N33" s="103">
        <f t="shared" si="15"/>
        <v>1</v>
      </c>
      <c r="O33" s="104">
        <f t="shared" si="15"/>
        <v>2</v>
      </c>
      <c r="P33" s="105">
        <f t="shared" si="15"/>
        <v>3</v>
      </c>
      <c r="Q33" s="92" t="s">
        <v>2</v>
      </c>
      <c r="R33" s="227"/>
      <c r="S33" s="137" t="s">
        <v>57</v>
      </c>
      <c r="T33" s="137" t="s">
        <v>50</v>
      </c>
      <c r="U33" s="137" t="s">
        <v>11</v>
      </c>
      <c r="V33" s="137" t="s">
        <v>11</v>
      </c>
    </row>
    <row r="34" spans="1:22" ht="13.5" customHeight="1">
      <c r="A34" s="106" t="s">
        <v>4</v>
      </c>
      <c r="B34" s="107"/>
      <c r="C34" s="9"/>
      <c r="D34" s="7"/>
      <c r="E34" s="8"/>
      <c r="F34" s="7"/>
      <c r="G34" s="8"/>
      <c r="H34" s="7"/>
      <c r="I34" s="8"/>
      <c r="J34" s="24"/>
      <c r="K34" s="8"/>
      <c r="L34" s="7"/>
      <c r="M34" s="8"/>
      <c r="N34" s="7"/>
      <c r="O34" s="8"/>
      <c r="P34" s="25"/>
      <c r="Q34" s="74">
        <f aca="true" t="shared" si="16" ref="Q34:Q42">SUM(C34:P34)</f>
        <v>0</v>
      </c>
      <c r="R34" s="187"/>
      <c r="S34" s="146"/>
      <c r="T34" s="154"/>
      <c r="U34" s="134"/>
      <c r="V34" s="140"/>
    </row>
    <row r="35" spans="1:22" ht="13.5" customHeight="1">
      <c r="A35" s="106" t="s">
        <v>0</v>
      </c>
      <c r="B35" s="107"/>
      <c r="C35" s="10"/>
      <c r="D35" s="2"/>
      <c r="E35" s="1"/>
      <c r="F35" s="2"/>
      <c r="G35" s="1"/>
      <c r="H35" s="2"/>
      <c r="I35" s="1"/>
      <c r="J35" s="6"/>
      <c r="K35" s="1"/>
      <c r="L35" s="2"/>
      <c r="M35" s="1"/>
      <c r="N35" s="2"/>
      <c r="O35" s="1"/>
      <c r="P35" s="13"/>
      <c r="Q35" s="75">
        <f t="shared" si="16"/>
        <v>0</v>
      </c>
      <c r="R35" s="187"/>
      <c r="S35" s="147"/>
      <c r="T35" s="155"/>
      <c r="U35" s="133"/>
      <c r="V35" s="141"/>
    </row>
    <row r="36" spans="1:22" ht="13.5" customHeight="1">
      <c r="A36" s="106" t="s">
        <v>5</v>
      </c>
      <c r="B36" s="107"/>
      <c r="C36" s="10"/>
      <c r="D36" s="2"/>
      <c r="E36" s="1"/>
      <c r="F36" s="2"/>
      <c r="G36" s="1"/>
      <c r="H36" s="2"/>
      <c r="I36" s="1"/>
      <c r="J36" s="6"/>
      <c r="K36" s="1"/>
      <c r="L36" s="2"/>
      <c r="M36" s="1"/>
      <c r="N36" s="2"/>
      <c r="O36" s="1"/>
      <c r="P36" s="13"/>
      <c r="Q36" s="75">
        <f t="shared" si="16"/>
        <v>0</v>
      </c>
      <c r="R36" s="187"/>
      <c r="S36" s="147"/>
      <c r="T36" s="155"/>
      <c r="U36" s="133"/>
      <c r="V36" s="141"/>
    </row>
    <row r="37" spans="1:22" ht="13.5" customHeight="1">
      <c r="A37" s="106" t="s">
        <v>6</v>
      </c>
      <c r="B37" s="107"/>
      <c r="C37" s="10"/>
      <c r="D37" s="2"/>
      <c r="E37" s="1"/>
      <c r="F37" s="2"/>
      <c r="G37" s="1"/>
      <c r="H37" s="2"/>
      <c r="I37" s="1"/>
      <c r="J37" s="6"/>
      <c r="K37" s="1"/>
      <c r="L37" s="2"/>
      <c r="M37" s="1"/>
      <c r="N37" s="2"/>
      <c r="O37" s="1"/>
      <c r="P37" s="13"/>
      <c r="Q37" s="75">
        <f t="shared" si="16"/>
        <v>0</v>
      </c>
      <c r="R37" s="187"/>
      <c r="S37" s="147"/>
      <c r="T37" s="155"/>
      <c r="U37" s="133"/>
      <c r="V37" s="141"/>
    </row>
    <row r="38" spans="1:22" ht="13.5" customHeight="1">
      <c r="A38" s="106" t="s">
        <v>7</v>
      </c>
      <c r="B38" s="107"/>
      <c r="C38" s="10"/>
      <c r="D38" s="2"/>
      <c r="E38" s="1"/>
      <c r="F38" s="2"/>
      <c r="G38" s="1"/>
      <c r="H38" s="2"/>
      <c r="I38" s="1"/>
      <c r="J38" s="6"/>
      <c r="K38" s="1"/>
      <c r="L38" s="2"/>
      <c r="M38" s="1"/>
      <c r="N38" s="2"/>
      <c r="O38" s="1"/>
      <c r="P38" s="13"/>
      <c r="Q38" s="75">
        <f t="shared" si="16"/>
        <v>0</v>
      </c>
      <c r="R38" s="187"/>
      <c r="S38" s="147"/>
      <c r="T38" s="155"/>
      <c r="U38" s="133"/>
      <c r="V38" s="141"/>
    </row>
    <row r="39" spans="1:22" ht="13.5" customHeight="1">
      <c r="A39" s="106" t="s">
        <v>8</v>
      </c>
      <c r="B39" s="107"/>
      <c r="C39" s="10"/>
      <c r="D39" s="2"/>
      <c r="E39" s="1"/>
      <c r="F39" s="2"/>
      <c r="G39" s="1"/>
      <c r="H39" s="2"/>
      <c r="I39" s="1"/>
      <c r="J39" s="6"/>
      <c r="K39" s="1"/>
      <c r="L39" s="2"/>
      <c r="M39" s="1"/>
      <c r="N39" s="2"/>
      <c r="O39" s="1"/>
      <c r="P39" s="13"/>
      <c r="Q39" s="75">
        <f t="shared" si="16"/>
        <v>0</v>
      </c>
      <c r="R39" s="187"/>
      <c r="S39" s="147"/>
      <c r="T39" s="155"/>
      <c r="U39" s="133"/>
      <c r="V39" s="141"/>
    </row>
    <row r="40" spans="1:22" ht="13.5" customHeight="1">
      <c r="A40" s="106" t="s">
        <v>30</v>
      </c>
      <c r="B40" s="107"/>
      <c r="C40" s="10"/>
      <c r="D40" s="2"/>
      <c r="E40" s="1"/>
      <c r="F40" s="2"/>
      <c r="G40" s="1"/>
      <c r="H40" s="2"/>
      <c r="I40" s="1"/>
      <c r="J40" s="6"/>
      <c r="K40" s="1"/>
      <c r="L40" s="2"/>
      <c r="M40" s="1"/>
      <c r="N40" s="2"/>
      <c r="O40" s="1"/>
      <c r="P40" s="13"/>
      <c r="Q40" s="75">
        <f t="shared" si="16"/>
        <v>0</v>
      </c>
      <c r="R40" s="187"/>
      <c r="S40" s="147"/>
      <c r="T40" s="155"/>
      <c r="U40" s="133"/>
      <c r="V40" s="141"/>
    </row>
    <row r="41" spans="1:22" ht="13.5" customHeight="1">
      <c r="A41" s="106" t="s">
        <v>1</v>
      </c>
      <c r="B41" s="107"/>
      <c r="C41" s="10"/>
      <c r="D41" s="2"/>
      <c r="E41" s="1"/>
      <c r="F41" s="2"/>
      <c r="G41" s="1"/>
      <c r="H41" s="2"/>
      <c r="I41" s="1"/>
      <c r="J41" s="6"/>
      <c r="K41" s="1"/>
      <c r="L41" s="2"/>
      <c r="M41" s="1"/>
      <c r="N41" s="2"/>
      <c r="O41" s="1"/>
      <c r="P41" s="13"/>
      <c r="Q41" s="75">
        <f t="shared" si="16"/>
        <v>0</v>
      </c>
      <c r="R41" s="187"/>
      <c r="S41" s="147"/>
      <c r="T41" s="155"/>
      <c r="U41" s="133"/>
      <c r="V41" s="141"/>
    </row>
    <row r="42" spans="1:22" ht="13.5" customHeight="1" thickBot="1">
      <c r="A42" s="106" t="s">
        <v>9</v>
      </c>
      <c r="B42" s="107"/>
      <c r="C42" s="11"/>
      <c r="D42" s="4"/>
      <c r="E42" s="5"/>
      <c r="F42" s="4"/>
      <c r="G42" s="5"/>
      <c r="H42" s="4"/>
      <c r="I42" s="5"/>
      <c r="J42" s="26"/>
      <c r="K42" s="5"/>
      <c r="L42" s="4"/>
      <c r="M42" s="5"/>
      <c r="N42" s="4"/>
      <c r="O42" s="5"/>
      <c r="P42" s="14"/>
      <c r="Q42" s="76">
        <f t="shared" si="16"/>
        <v>0</v>
      </c>
      <c r="R42" s="187"/>
      <c r="S42" s="147"/>
      <c r="T42" s="155"/>
      <c r="U42" s="133"/>
      <c r="V42" s="141"/>
    </row>
    <row r="43" spans="1:22" ht="13.5" customHeight="1" thickBot="1">
      <c r="A43" s="106" t="s">
        <v>32</v>
      </c>
      <c r="B43" s="107"/>
      <c r="C43" s="111">
        <f aca="true" t="shared" si="17" ref="C43:Q43">SUM(C34:C42)</f>
        <v>0</v>
      </c>
      <c r="D43" s="111">
        <f t="shared" si="17"/>
        <v>0</v>
      </c>
      <c r="E43" s="111">
        <f t="shared" si="17"/>
        <v>0</v>
      </c>
      <c r="F43" s="111">
        <f t="shared" si="17"/>
        <v>0</v>
      </c>
      <c r="G43" s="111">
        <f t="shared" si="17"/>
        <v>0</v>
      </c>
      <c r="H43" s="111">
        <f t="shared" si="17"/>
        <v>0</v>
      </c>
      <c r="I43" s="111">
        <f t="shared" si="17"/>
        <v>0</v>
      </c>
      <c r="J43" s="111">
        <f t="shared" si="17"/>
        <v>0</v>
      </c>
      <c r="K43" s="111">
        <f t="shared" si="17"/>
        <v>0</v>
      </c>
      <c r="L43" s="111">
        <f t="shared" si="17"/>
        <v>0</v>
      </c>
      <c r="M43" s="111">
        <f t="shared" si="17"/>
        <v>0</v>
      </c>
      <c r="N43" s="111">
        <f t="shared" si="17"/>
        <v>0</v>
      </c>
      <c r="O43" s="111">
        <f t="shared" si="17"/>
        <v>0</v>
      </c>
      <c r="P43" s="112">
        <f t="shared" si="17"/>
        <v>0</v>
      </c>
      <c r="Q43" s="113">
        <f t="shared" si="17"/>
        <v>0</v>
      </c>
      <c r="R43" s="187"/>
      <c r="S43" s="147"/>
      <c r="T43" s="155"/>
      <c r="U43" s="133"/>
      <c r="V43" s="141"/>
    </row>
    <row r="44" spans="1:22" ht="16.5" customHeight="1" thickBot="1">
      <c r="A44" s="108" t="s">
        <v>34</v>
      </c>
      <c r="B44" s="107"/>
      <c r="C44" s="114">
        <f aca="true" t="shared" si="18" ref="C44:Q44">C43+C32</f>
        <v>0</v>
      </c>
      <c r="D44" s="114">
        <f t="shared" si="18"/>
        <v>0</v>
      </c>
      <c r="E44" s="114">
        <f t="shared" si="18"/>
        <v>0</v>
      </c>
      <c r="F44" s="114">
        <f t="shared" si="18"/>
        <v>0</v>
      </c>
      <c r="G44" s="114">
        <f t="shared" si="18"/>
        <v>0</v>
      </c>
      <c r="H44" s="114">
        <f t="shared" si="18"/>
        <v>0</v>
      </c>
      <c r="I44" s="114">
        <f t="shared" si="18"/>
        <v>0</v>
      </c>
      <c r="J44" s="114">
        <f t="shared" si="18"/>
        <v>0</v>
      </c>
      <c r="K44" s="114">
        <f t="shared" si="18"/>
        <v>0</v>
      </c>
      <c r="L44" s="114">
        <f t="shared" si="18"/>
        <v>0</v>
      </c>
      <c r="M44" s="114">
        <f t="shared" si="18"/>
        <v>0</v>
      </c>
      <c r="N44" s="114">
        <f t="shared" si="18"/>
        <v>0</v>
      </c>
      <c r="O44" s="114">
        <f t="shared" si="18"/>
        <v>0</v>
      </c>
      <c r="P44" s="114">
        <f t="shared" si="18"/>
        <v>0</v>
      </c>
      <c r="Q44" s="114">
        <f t="shared" si="18"/>
        <v>0</v>
      </c>
      <c r="R44" s="187"/>
      <c r="S44" s="148" t="s">
        <v>2</v>
      </c>
      <c r="T44" s="156">
        <f>SUM(T34:T43)</f>
        <v>0</v>
      </c>
      <c r="U44" s="150"/>
      <c r="V44" s="151"/>
    </row>
    <row r="45" spans="1:22" ht="16.5" customHeight="1" thickBot="1">
      <c r="A45" s="285"/>
      <c r="B45" s="286"/>
      <c r="C45" s="283" t="s">
        <v>44</v>
      </c>
      <c r="D45" s="284"/>
      <c r="E45" s="284"/>
      <c r="F45" s="284"/>
      <c r="G45" s="239"/>
      <c r="H45" s="238">
        <f>SUM(C44:I44)</f>
        <v>0</v>
      </c>
      <c r="I45" s="239"/>
      <c r="J45" s="283" t="s">
        <v>45</v>
      </c>
      <c r="K45" s="284"/>
      <c r="L45" s="284"/>
      <c r="M45" s="284"/>
      <c r="N45" s="239"/>
      <c r="O45" s="238">
        <f>SUM(J44:P44)</f>
        <v>0</v>
      </c>
      <c r="P45" s="239"/>
      <c r="Q45" s="281"/>
      <c r="R45" s="189"/>
      <c r="S45" s="275" t="s">
        <v>74</v>
      </c>
      <c r="T45" s="276"/>
      <c r="U45" s="276"/>
      <c r="V45" s="277"/>
    </row>
    <row r="46" spans="1:22" ht="16.5" customHeight="1" thickBot="1">
      <c r="A46" s="109"/>
      <c r="B46" s="110"/>
      <c r="C46" s="182" t="s">
        <v>13</v>
      </c>
      <c r="D46" s="184"/>
      <c r="E46" s="180"/>
      <c r="F46" s="181"/>
      <c r="G46" s="182" t="s">
        <v>22</v>
      </c>
      <c r="H46" s="183"/>
      <c r="I46" s="184"/>
      <c r="J46" s="180"/>
      <c r="K46" s="181"/>
      <c r="L46" s="182" t="s">
        <v>23</v>
      </c>
      <c r="M46" s="183"/>
      <c r="N46" s="184"/>
      <c r="O46" s="180"/>
      <c r="P46" s="181"/>
      <c r="Q46" s="282"/>
      <c r="R46" s="48"/>
      <c r="S46" s="278" t="s">
        <v>104</v>
      </c>
      <c r="T46" s="279"/>
      <c r="U46" s="279"/>
      <c r="V46" s="280"/>
    </row>
    <row r="47" spans="1:22" ht="12" customHeight="1">
      <c r="A47" s="187"/>
      <c r="B47" s="188"/>
      <c r="C47" s="188"/>
      <c r="D47" s="188"/>
      <c r="E47" s="188"/>
      <c r="F47" s="188"/>
      <c r="G47" s="188"/>
      <c r="H47" s="188"/>
      <c r="I47" s="188"/>
      <c r="J47" s="188"/>
      <c r="K47" s="188"/>
      <c r="L47" s="188"/>
      <c r="M47" s="188"/>
      <c r="N47" s="188"/>
      <c r="O47" s="188"/>
      <c r="P47" s="188"/>
      <c r="Q47" s="188"/>
      <c r="R47" s="189"/>
      <c r="S47" s="278" t="s">
        <v>105</v>
      </c>
      <c r="T47" s="279"/>
      <c r="U47" s="279"/>
      <c r="V47" s="280"/>
    </row>
    <row r="48" spans="1:22" ht="16.5" customHeight="1" thickBot="1">
      <c r="A48" s="41" t="s">
        <v>51</v>
      </c>
      <c r="B48" s="185"/>
      <c r="C48" s="185"/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5"/>
      <c r="R48" s="186"/>
      <c r="S48" s="272"/>
      <c r="T48" s="273"/>
      <c r="U48" s="273"/>
      <c r="V48" s="274"/>
    </row>
    <row r="49" spans="1:22" ht="16.5" customHeight="1">
      <c r="A49" s="187"/>
      <c r="B49" s="199"/>
      <c r="C49" s="199"/>
      <c r="D49" s="199"/>
      <c r="E49" s="199"/>
      <c r="F49" s="199"/>
      <c r="G49" s="199"/>
      <c r="H49" s="199"/>
      <c r="I49" s="199"/>
      <c r="J49" s="199"/>
      <c r="K49" s="199"/>
      <c r="L49" s="199"/>
      <c r="M49" s="199"/>
      <c r="N49" s="199"/>
      <c r="O49" s="199"/>
      <c r="P49" s="199"/>
      <c r="Q49" s="199"/>
      <c r="R49" s="200"/>
      <c r="S49" s="190"/>
      <c r="T49" s="191"/>
      <c r="U49" s="191"/>
      <c r="V49" s="192"/>
    </row>
    <row r="50" spans="1:22" ht="16.5" customHeight="1">
      <c r="A50" s="187"/>
      <c r="B50" s="199"/>
      <c r="C50" s="199"/>
      <c r="D50" s="199"/>
      <c r="E50" s="199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200"/>
      <c r="S50" s="193"/>
      <c r="T50" s="194"/>
      <c r="U50" s="194"/>
      <c r="V50" s="195"/>
    </row>
    <row r="51" spans="1:22" ht="16.5" customHeight="1">
      <c r="A51" s="187"/>
      <c r="B51" s="199"/>
      <c r="C51" s="199"/>
      <c r="D51" s="199"/>
      <c r="E51" s="199"/>
      <c r="F51" s="199"/>
      <c r="G51" s="199"/>
      <c r="H51" s="199"/>
      <c r="I51" s="199"/>
      <c r="J51" s="199"/>
      <c r="K51" s="199"/>
      <c r="L51" s="199"/>
      <c r="M51" s="199"/>
      <c r="N51" s="199"/>
      <c r="O51" s="199"/>
      <c r="P51" s="199"/>
      <c r="Q51" s="199"/>
      <c r="R51" s="200"/>
      <c r="S51" s="193"/>
      <c r="T51" s="194"/>
      <c r="U51" s="194"/>
      <c r="V51" s="195"/>
    </row>
    <row r="52" spans="1:22" ht="9" customHeight="1">
      <c r="A52" s="187"/>
      <c r="B52" s="188"/>
      <c r="C52" s="188"/>
      <c r="D52" s="188"/>
      <c r="E52" s="188"/>
      <c r="F52" s="188"/>
      <c r="G52" s="188"/>
      <c r="H52" s="188"/>
      <c r="I52" s="188"/>
      <c r="J52" s="188"/>
      <c r="K52" s="188"/>
      <c r="L52" s="188"/>
      <c r="M52" s="188"/>
      <c r="N52" s="188"/>
      <c r="O52" s="188"/>
      <c r="P52" s="188"/>
      <c r="Q52" s="188"/>
      <c r="R52" s="189"/>
      <c r="S52" s="193"/>
      <c r="T52" s="194"/>
      <c r="U52" s="194"/>
      <c r="V52" s="195"/>
    </row>
    <row r="53" spans="1:22" ht="15.75" customHeight="1">
      <c r="A53" s="243" t="s">
        <v>21</v>
      </c>
      <c r="B53" s="244"/>
      <c r="C53" s="244"/>
      <c r="D53" s="244"/>
      <c r="E53" s="244"/>
      <c r="F53" s="244"/>
      <c r="G53" s="244"/>
      <c r="H53" s="244"/>
      <c r="I53" s="188"/>
      <c r="J53" s="188"/>
      <c r="K53" s="188"/>
      <c r="L53" s="188"/>
      <c r="M53" s="188"/>
      <c r="N53" s="188"/>
      <c r="O53" s="188"/>
      <c r="P53" s="188"/>
      <c r="Q53" s="188"/>
      <c r="R53" s="189"/>
      <c r="S53" s="193"/>
      <c r="T53" s="194"/>
      <c r="U53" s="194"/>
      <c r="V53" s="195"/>
    </row>
    <row r="54" spans="1:22" ht="15.75" customHeight="1">
      <c r="A54" s="243" t="s">
        <v>107</v>
      </c>
      <c r="B54" s="244"/>
      <c r="C54" s="244"/>
      <c r="D54" s="244"/>
      <c r="E54" s="244"/>
      <c r="F54" s="244"/>
      <c r="G54" s="244"/>
      <c r="H54" s="244"/>
      <c r="I54" s="188"/>
      <c r="J54" s="188"/>
      <c r="K54" s="188"/>
      <c r="L54" s="188"/>
      <c r="M54" s="188"/>
      <c r="N54" s="188"/>
      <c r="O54" s="188"/>
      <c r="P54" s="188"/>
      <c r="Q54" s="188"/>
      <c r="R54" s="189"/>
      <c r="S54" s="193"/>
      <c r="T54" s="194"/>
      <c r="U54" s="194"/>
      <c r="V54" s="195"/>
    </row>
    <row r="55" spans="1:22" ht="12.75">
      <c r="A55" s="46"/>
      <c r="B55" s="228"/>
      <c r="C55" s="228"/>
      <c r="D55" s="228"/>
      <c r="E55" s="228"/>
      <c r="F55" s="178"/>
      <c r="G55" s="178"/>
      <c r="H55" s="178"/>
      <c r="I55" s="176"/>
      <c r="J55" s="176"/>
      <c r="K55" s="176"/>
      <c r="L55" s="176"/>
      <c r="M55" s="202"/>
      <c r="N55" s="202"/>
      <c r="O55" s="202"/>
      <c r="P55" s="202"/>
      <c r="Q55" s="202"/>
      <c r="R55" s="258"/>
      <c r="S55" s="193"/>
      <c r="T55" s="194"/>
      <c r="U55" s="194"/>
      <c r="V55" s="195"/>
    </row>
    <row r="56" spans="1:22" ht="12.75">
      <c r="A56" s="40" t="s">
        <v>46</v>
      </c>
      <c r="B56" s="229"/>
      <c r="C56" s="229"/>
      <c r="D56" s="229"/>
      <c r="E56" s="229"/>
      <c r="F56" s="179"/>
      <c r="G56" s="179"/>
      <c r="H56" s="179"/>
      <c r="I56" s="45"/>
      <c r="J56" s="232" t="s">
        <v>29</v>
      </c>
      <c r="K56" s="232"/>
      <c r="L56" s="232"/>
      <c r="M56" s="203"/>
      <c r="N56" s="203"/>
      <c r="O56" s="203"/>
      <c r="P56" s="203"/>
      <c r="Q56" s="259"/>
      <c r="R56" s="260"/>
      <c r="S56" s="193"/>
      <c r="T56" s="194"/>
      <c r="U56" s="194"/>
      <c r="V56" s="195"/>
    </row>
    <row r="57" spans="1:22" ht="16.5" customHeight="1" thickBot="1">
      <c r="A57" s="46"/>
      <c r="B57" s="201" t="s">
        <v>10</v>
      </c>
      <c r="C57" s="201"/>
      <c r="D57" s="201"/>
      <c r="E57" s="201"/>
      <c r="F57" s="201" t="s">
        <v>11</v>
      </c>
      <c r="G57" s="201"/>
      <c r="H57" s="201"/>
      <c r="I57" s="176"/>
      <c r="J57" s="176"/>
      <c r="K57" s="176"/>
      <c r="L57" s="176"/>
      <c r="M57" s="231" t="s">
        <v>10</v>
      </c>
      <c r="N57" s="231"/>
      <c r="O57" s="231"/>
      <c r="P57" s="231"/>
      <c r="Q57" s="176" t="s">
        <v>11</v>
      </c>
      <c r="R57" s="177"/>
      <c r="S57" s="193"/>
      <c r="T57" s="194"/>
      <c r="U57" s="194"/>
      <c r="V57" s="195"/>
    </row>
    <row r="58" spans="1:22" ht="15.75" customHeight="1">
      <c r="A58" s="187"/>
      <c r="B58" s="188"/>
      <c r="C58" s="188"/>
      <c r="D58" s="188"/>
      <c r="E58" s="188"/>
      <c r="F58" s="188"/>
      <c r="G58" s="188"/>
      <c r="H58" s="188"/>
      <c r="I58" s="189"/>
      <c r="J58" s="248" t="s">
        <v>54</v>
      </c>
      <c r="K58" s="249"/>
      <c r="L58" s="249"/>
      <c r="M58" s="249"/>
      <c r="N58" s="249"/>
      <c r="O58" s="249"/>
      <c r="P58" s="249"/>
      <c r="Q58" s="249"/>
      <c r="R58" s="250"/>
      <c r="S58" s="193"/>
      <c r="T58" s="194"/>
      <c r="U58" s="194"/>
      <c r="V58" s="195"/>
    </row>
    <row r="59" spans="1:22" ht="12.75">
      <c r="A59" s="46"/>
      <c r="B59" s="228"/>
      <c r="C59" s="228"/>
      <c r="D59" s="228"/>
      <c r="E59" s="228"/>
      <c r="F59" s="178"/>
      <c r="G59" s="178"/>
      <c r="H59" s="178"/>
      <c r="I59" s="188"/>
      <c r="J59" s="251"/>
      <c r="K59" s="252"/>
      <c r="L59" s="252"/>
      <c r="M59" s="252"/>
      <c r="N59" s="252"/>
      <c r="O59" s="252"/>
      <c r="P59" s="252"/>
      <c r="Q59" s="252"/>
      <c r="R59" s="253"/>
      <c r="S59" s="193"/>
      <c r="T59" s="194"/>
      <c r="U59" s="194"/>
      <c r="V59" s="195"/>
    </row>
    <row r="60" spans="1:22" ht="12.75">
      <c r="A60" s="40" t="s">
        <v>47</v>
      </c>
      <c r="B60" s="229"/>
      <c r="C60" s="229"/>
      <c r="D60" s="229"/>
      <c r="E60" s="229"/>
      <c r="F60" s="179"/>
      <c r="G60" s="179"/>
      <c r="H60" s="179"/>
      <c r="I60" s="188"/>
      <c r="J60" s="255" t="s">
        <v>52</v>
      </c>
      <c r="K60" s="256"/>
      <c r="L60" s="256"/>
      <c r="M60" s="256"/>
      <c r="N60" s="256"/>
      <c r="O60" s="256"/>
      <c r="P60" s="256"/>
      <c r="Q60" s="256"/>
      <c r="R60" s="257"/>
      <c r="S60" s="193"/>
      <c r="T60" s="194"/>
      <c r="U60" s="194"/>
      <c r="V60" s="195"/>
    </row>
    <row r="61" spans="1:22" ht="13.5" thickBot="1">
      <c r="A61" s="47"/>
      <c r="B61" s="204" t="s">
        <v>10</v>
      </c>
      <c r="C61" s="204"/>
      <c r="D61" s="204"/>
      <c r="E61" s="204"/>
      <c r="F61" s="204" t="s">
        <v>11</v>
      </c>
      <c r="G61" s="204"/>
      <c r="H61" s="204"/>
      <c r="I61" s="254"/>
      <c r="J61" s="245" t="s">
        <v>53</v>
      </c>
      <c r="K61" s="246"/>
      <c r="L61" s="246"/>
      <c r="M61" s="246"/>
      <c r="N61" s="246"/>
      <c r="O61" s="246"/>
      <c r="P61" s="246"/>
      <c r="Q61" s="246"/>
      <c r="R61" s="247"/>
      <c r="S61" s="196"/>
      <c r="T61" s="197"/>
      <c r="U61" s="197"/>
      <c r="V61" s="198"/>
    </row>
    <row r="62" ht="12.75">
      <c r="R62"/>
    </row>
    <row r="63" ht="12.75">
      <c r="R63"/>
    </row>
    <row r="64" spans="19:21" ht="12.75">
      <c r="S64" s="132"/>
      <c r="T64" s="73"/>
      <c r="U64" s="73"/>
    </row>
    <row r="65" spans="19:21" ht="12.75">
      <c r="S65" s="132"/>
      <c r="T65" s="73"/>
      <c r="U65" s="73"/>
    </row>
    <row r="66" spans="19:21" ht="12.75">
      <c r="S66" s="132"/>
      <c r="T66" s="73"/>
      <c r="U66" s="73"/>
    </row>
  </sheetData>
  <sheetProtection/>
  <mergeCells count="78">
    <mergeCell ref="S48:V48"/>
    <mergeCell ref="A47:R47"/>
    <mergeCell ref="S45:V45"/>
    <mergeCell ref="S46:V46"/>
    <mergeCell ref="S47:V47"/>
    <mergeCell ref="Q45:Q46"/>
    <mergeCell ref="H45:I45"/>
    <mergeCell ref="C45:G45"/>
    <mergeCell ref="J45:N45"/>
    <mergeCell ref="A45:B45"/>
    <mergeCell ref="X6:AC6"/>
    <mergeCell ref="X7:AC7"/>
    <mergeCell ref="I6:J6"/>
    <mergeCell ref="K6:L6"/>
    <mergeCell ref="O6:R6"/>
    <mergeCell ref="A7:P7"/>
    <mergeCell ref="Q7:R13"/>
    <mergeCell ref="J8:K8"/>
    <mergeCell ref="F61:H61"/>
    <mergeCell ref="A53:H53"/>
    <mergeCell ref="A54:H54"/>
    <mergeCell ref="J61:R61"/>
    <mergeCell ref="A58:I58"/>
    <mergeCell ref="J58:R59"/>
    <mergeCell ref="I57:L57"/>
    <mergeCell ref="I59:I61"/>
    <mergeCell ref="J60:R60"/>
    <mergeCell ref="Q55:R56"/>
    <mergeCell ref="A1:A2"/>
    <mergeCell ref="A3:A4"/>
    <mergeCell ref="B3:R4"/>
    <mergeCell ref="I53:R54"/>
    <mergeCell ref="A49:A51"/>
    <mergeCell ref="O45:P45"/>
    <mergeCell ref="C12:P12"/>
    <mergeCell ref="E8:F8"/>
    <mergeCell ref="N10:P10"/>
    <mergeCell ref="B8:D8"/>
    <mergeCell ref="R33:R45"/>
    <mergeCell ref="B59:E60"/>
    <mergeCell ref="E10:K10"/>
    <mergeCell ref="B55:E56"/>
    <mergeCell ref="M57:P57"/>
    <mergeCell ref="J56:L56"/>
    <mergeCell ref="C46:D46"/>
    <mergeCell ref="E46:F46"/>
    <mergeCell ref="G46:I46"/>
    <mergeCell ref="B10:D10"/>
    <mergeCell ref="B1:R1"/>
    <mergeCell ref="B2:R2"/>
    <mergeCell ref="F6:H6"/>
    <mergeCell ref="G8:H8"/>
    <mergeCell ref="B6:D6"/>
    <mergeCell ref="B5:R5"/>
    <mergeCell ref="S31:V31"/>
    <mergeCell ref="S8:V9"/>
    <mergeCell ref="O8:P8"/>
    <mergeCell ref="A9:P9"/>
    <mergeCell ref="L10:M10"/>
    <mergeCell ref="A11:P11"/>
    <mergeCell ref="A12:B12"/>
    <mergeCell ref="S49:V61"/>
    <mergeCell ref="B49:R49"/>
    <mergeCell ref="B50:R50"/>
    <mergeCell ref="B51:R51"/>
    <mergeCell ref="F59:H60"/>
    <mergeCell ref="F57:H57"/>
    <mergeCell ref="M55:P56"/>
    <mergeCell ref="B61:E61"/>
    <mergeCell ref="B57:E57"/>
    <mergeCell ref="I55:L55"/>
    <mergeCell ref="Q57:R57"/>
    <mergeCell ref="F55:H56"/>
    <mergeCell ref="J46:K46"/>
    <mergeCell ref="L46:N46"/>
    <mergeCell ref="O46:P46"/>
    <mergeCell ref="B48:R48"/>
    <mergeCell ref="A52:R52"/>
  </mergeCells>
  <printOptions horizontalCentered="1" verticalCentered="1"/>
  <pageMargins left="0.25" right="0.25" top="0.25" bottom="0.25" header="0.5" footer="0"/>
  <pageSetup blackAndWhite="1" fitToHeight="1" fitToWidth="1" horizontalDpi="600" verticalDpi="600" orientation="landscape" scale="68" r:id="rId2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AC66"/>
  <sheetViews>
    <sheetView showZeros="0" zoomScalePageLayoutView="0" workbookViewId="0" topLeftCell="A22">
      <selection activeCell="G8" sqref="G8:H8"/>
    </sheetView>
  </sheetViews>
  <sheetFormatPr defaultColWidth="9.140625" defaultRowHeight="12.75"/>
  <cols>
    <col min="1" max="1" width="13.00390625" style="0" customWidth="1"/>
    <col min="2" max="2" width="14.140625" style="0" customWidth="1"/>
    <col min="3" max="7" width="5.57421875" style="0" customWidth="1"/>
    <col min="8" max="8" width="5.421875" style="0" customWidth="1"/>
    <col min="9" max="9" width="5.57421875" style="0" customWidth="1"/>
    <col min="10" max="12" width="5.421875" style="0" customWidth="1"/>
    <col min="13" max="13" width="5.57421875" style="0" customWidth="1"/>
    <col min="14" max="15" width="5.421875" style="0" customWidth="1"/>
    <col min="16" max="16" width="5.28125" style="0" customWidth="1"/>
    <col min="17" max="17" width="6.421875" style="0" bestFit="1" customWidth="1"/>
    <col min="18" max="18" width="7.7109375" style="3" bestFit="1" customWidth="1"/>
    <col min="19" max="19" width="13.28125" style="115" customWidth="1"/>
    <col min="20" max="20" width="12.00390625" style="50" customWidth="1"/>
    <col min="21" max="21" width="10.7109375" style="50" customWidth="1"/>
    <col min="22" max="22" width="10.28125" style="50" customWidth="1"/>
    <col min="23" max="23" width="6.140625" style="50" customWidth="1"/>
    <col min="24" max="24" width="14.57421875" style="50" customWidth="1"/>
    <col min="25" max="25" width="10.28125" style="50" bestFit="1" customWidth="1"/>
    <col min="26" max="26" width="11.00390625" style="50" customWidth="1"/>
    <col min="27" max="27" width="10.28125" style="50" bestFit="1" customWidth="1"/>
    <col min="28" max="29" width="12.28125" style="50" bestFit="1" customWidth="1"/>
    <col min="30" max="16384" width="9.140625" style="50" customWidth="1"/>
  </cols>
  <sheetData>
    <row r="1" spans="1:22" ht="12.75">
      <c r="A1" s="234" t="s">
        <v>59</v>
      </c>
      <c r="B1" s="218" t="s">
        <v>14</v>
      </c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9"/>
      <c r="S1" s="127"/>
      <c r="T1" s="116" t="s">
        <v>106</v>
      </c>
      <c r="U1" s="117"/>
      <c r="V1" s="118"/>
    </row>
    <row r="2" spans="1:22" ht="12.75">
      <c r="A2" s="235"/>
      <c r="B2" s="201" t="s">
        <v>71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20"/>
      <c r="S2" s="128"/>
      <c r="T2" s="53"/>
      <c r="U2" s="53"/>
      <c r="V2" s="54"/>
    </row>
    <row r="3" spans="1:22" ht="12.75">
      <c r="A3" s="235" t="s">
        <v>101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6"/>
      <c r="S3" s="128"/>
      <c r="T3" s="53" t="s">
        <v>72</v>
      </c>
      <c r="U3" s="53"/>
      <c r="V3" s="54"/>
    </row>
    <row r="4" spans="1:22" ht="13.5" thickBot="1">
      <c r="A4" s="237"/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6"/>
      <c r="S4" s="128"/>
      <c r="T4" s="119" t="s">
        <v>60</v>
      </c>
      <c r="U4" s="53"/>
      <c r="V4" s="54"/>
    </row>
    <row r="5" spans="1:22" ht="16.5" thickBot="1">
      <c r="A5" s="152"/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6"/>
      <c r="S5" s="128"/>
      <c r="T5" s="119" t="s">
        <v>61</v>
      </c>
      <c r="U5" s="53"/>
      <c r="V5" s="54"/>
    </row>
    <row r="6" spans="1:29" ht="13.5" thickBot="1">
      <c r="A6" s="40" t="s">
        <v>16</v>
      </c>
      <c r="B6" s="224">
        <f>'Pay15_07-10-12'!B6:D6</f>
        <v>0</v>
      </c>
      <c r="C6" s="224"/>
      <c r="D6" s="224"/>
      <c r="E6" s="42" t="s">
        <v>58</v>
      </c>
      <c r="F6" s="222">
        <f>'Pay15_07-10-12'!F6:H6</f>
        <v>0</v>
      </c>
      <c r="G6" s="222"/>
      <c r="H6" s="222"/>
      <c r="I6" s="267" t="s">
        <v>31</v>
      </c>
      <c r="J6" s="267"/>
      <c r="K6" s="268">
        <f>'Pay15_07-10-12'!K6:L6</f>
        <v>0</v>
      </c>
      <c r="L6" s="268"/>
      <c r="M6" s="39"/>
      <c r="N6" s="44" t="s">
        <v>42</v>
      </c>
      <c r="O6" s="224">
        <f>'Pay15_07-10-12'!O6:R6</f>
        <v>0</v>
      </c>
      <c r="P6" s="224"/>
      <c r="Q6" s="224"/>
      <c r="R6" s="269"/>
      <c r="S6" s="128"/>
      <c r="T6" s="119" t="s">
        <v>62</v>
      </c>
      <c r="U6" s="53"/>
      <c r="V6" s="54"/>
      <c r="X6" s="261" t="s">
        <v>41</v>
      </c>
      <c r="Y6" s="262"/>
      <c r="Z6" s="262"/>
      <c r="AA6" s="262"/>
      <c r="AB6" s="262"/>
      <c r="AC6" s="263"/>
    </row>
    <row r="7" spans="1:29" ht="6" customHeight="1" thickBot="1">
      <c r="A7" s="213"/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270"/>
      <c r="R7" s="271"/>
      <c r="S7" s="129"/>
      <c r="T7" s="120"/>
      <c r="U7" s="120"/>
      <c r="V7" s="121"/>
      <c r="X7" s="264"/>
      <c r="Y7" s="265"/>
      <c r="Z7" s="265"/>
      <c r="AA7" s="265"/>
      <c r="AB7" s="265"/>
      <c r="AC7" s="266"/>
    </row>
    <row r="8" spans="1:29" ht="15" customHeight="1">
      <c r="A8" s="40" t="s">
        <v>17</v>
      </c>
      <c r="B8" s="224">
        <f>'Pay15_07-10-12'!B8:D8</f>
        <v>0</v>
      </c>
      <c r="C8" s="224"/>
      <c r="D8" s="224"/>
      <c r="E8" s="232" t="s">
        <v>18</v>
      </c>
      <c r="F8" s="232"/>
      <c r="G8" s="223">
        <f>'Pay15_07-10-12'!G8:H8+14</f>
        <v>41101</v>
      </c>
      <c r="H8" s="223"/>
      <c r="I8" s="43" t="s">
        <v>19</v>
      </c>
      <c r="J8" s="223">
        <f>G8+13</f>
        <v>41114</v>
      </c>
      <c r="K8" s="223"/>
      <c r="L8" s="39"/>
      <c r="M8" s="42" t="s">
        <v>12</v>
      </c>
      <c r="N8" s="15">
        <f>'Pay15_07-10-12'!N8</f>
        <v>0</v>
      </c>
      <c r="O8" s="188"/>
      <c r="P8" s="188"/>
      <c r="Q8" s="188"/>
      <c r="R8" s="189"/>
      <c r="S8" s="207"/>
      <c r="T8" s="208"/>
      <c r="U8" s="208"/>
      <c r="V8" s="209"/>
      <c r="X8" s="52" t="s">
        <v>24</v>
      </c>
      <c r="Y8" s="34"/>
      <c r="Z8" s="53"/>
      <c r="AA8" s="53"/>
      <c r="AB8" s="53"/>
      <c r="AC8" s="54"/>
    </row>
    <row r="9" spans="1:29" ht="6" customHeight="1" thickBot="1">
      <c r="A9" s="213"/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88"/>
      <c r="R9" s="189"/>
      <c r="S9" s="210"/>
      <c r="T9" s="211"/>
      <c r="U9" s="211"/>
      <c r="V9" s="212"/>
      <c r="X9" s="52"/>
      <c r="Y9" s="34"/>
      <c r="Z9" s="53"/>
      <c r="AA9" s="53"/>
      <c r="AB9" s="53"/>
      <c r="AC9" s="54"/>
    </row>
    <row r="10" spans="1:29" ht="13.5" customHeight="1">
      <c r="A10" s="41" t="s">
        <v>48</v>
      </c>
      <c r="B10" s="233">
        <f>'Pay15_07-10-12'!B10:D10</f>
        <v>0</v>
      </c>
      <c r="C10" s="233"/>
      <c r="D10" s="233"/>
      <c r="E10" s="230" t="s">
        <v>49</v>
      </c>
      <c r="F10" s="230"/>
      <c r="G10" s="230"/>
      <c r="H10" s="230"/>
      <c r="I10" s="230"/>
      <c r="J10" s="230"/>
      <c r="K10" s="230"/>
      <c r="L10" s="214">
        <f>J8+10</f>
        <v>41124</v>
      </c>
      <c r="M10" s="215"/>
      <c r="N10" s="188"/>
      <c r="O10" s="188"/>
      <c r="P10" s="188"/>
      <c r="Q10" s="188"/>
      <c r="R10" s="188"/>
      <c r="S10" s="130"/>
      <c r="T10" s="122"/>
      <c r="U10" s="123"/>
      <c r="V10" s="123"/>
      <c r="X10" s="52"/>
      <c r="Y10" s="34"/>
      <c r="Z10" s="53"/>
      <c r="AA10" s="53"/>
      <c r="AB10" s="53"/>
      <c r="AC10" s="54"/>
    </row>
    <row r="11" spans="1:29" ht="13.5" customHeight="1" thickBot="1">
      <c r="A11" s="213"/>
      <c r="B11" s="176"/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88"/>
      <c r="R11" s="188"/>
      <c r="S11" s="131"/>
      <c r="T11" s="124"/>
      <c r="U11" s="124"/>
      <c r="V11" s="125"/>
      <c r="X11" s="52" t="s">
        <v>35</v>
      </c>
      <c r="Y11" s="32">
        <f>Y8/2080</f>
        <v>0</v>
      </c>
      <c r="Z11" s="53"/>
      <c r="AA11" s="53"/>
      <c r="AB11" s="53"/>
      <c r="AC11" s="54"/>
    </row>
    <row r="12" spans="1:29" ht="14.25" customHeight="1" thickBot="1">
      <c r="A12" s="216"/>
      <c r="B12" s="217"/>
      <c r="C12" s="240" t="s">
        <v>43</v>
      </c>
      <c r="D12" s="241"/>
      <c r="E12" s="241"/>
      <c r="F12" s="241"/>
      <c r="G12" s="241"/>
      <c r="H12" s="241"/>
      <c r="I12" s="241"/>
      <c r="J12" s="241"/>
      <c r="K12" s="241"/>
      <c r="L12" s="241"/>
      <c r="M12" s="241"/>
      <c r="N12" s="241"/>
      <c r="O12" s="241"/>
      <c r="P12" s="242"/>
      <c r="Q12" s="188"/>
      <c r="R12" s="188"/>
      <c r="S12" s="131"/>
      <c r="T12" s="124" t="s">
        <v>63</v>
      </c>
      <c r="U12" s="124"/>
      <c r="V12" s="125"/>
      <c r="X12" s="52" t="s">
        <v>36</v>
      </c>
      <c r="Y12" s="33"/>
      <c r="Z12" s="53"/>
      <c r="AA12" s="53"/>
      <c r="AB12" s="53"/>
      <c r="AC12" s="54"/>
    </row>
    <row r="13" spans="1:29" ht="13.5" thickBot="1">
      <c r="A13" s="77" t="s">
        <v>56</v>
      </c>
      <c r="B13" s="78" t="s">
        <v>55</v>
      </c>
      <c r="C13" s="81">
        <f>G8</f>
        <v>41101</v>
      </c>
      <c r="D13" s="82">
        <f aca="true" t="shared" si="0" ref="D13:P13">C13+1</f>
        <v>41102</v>
      </c>
      <c r="E13" s="83">
        <f t="shared" si="0"/>
        <v>41103</v>
      </c>
      <c r="F13" s="82">
        <f t="shared" si="0"/>
        <v>41104</v>
      </c>
      <c r="G13" s="83">
        <f t="shared" si="0"/>
        <v>41105</v>
      </c>
      <c r="H13" s="82">
        <f t="shared" si="0"/>
        <v>41106</v>
      </c>
      <c r="I13" s="83">
        <f t="shared" si="0"/>
        <v>41107</v>
      </c>
      <c r="J13" s="84">
        <f t="shared" si="0"/>
        <v>41108</v>
      </c>
      <c r="K13" s="83">
        <f t="shared" si="0"/>
        <v>41109</v>
      </c>
      <c r="L13" s="82">
        <f t="shared" si="0"/>
        <v>41110</v>
      </c>
      <c r="M13" s="83">
        <f t="shared" si="0"/>
        <v>41111</v>
      </c>
      <c r="N13" s="82">
        <f t="shared" si="0"/>
        <v>41112</v>
      </c>
      <c r="O13" s="83">
        <f t="shared" si="0"/>
        <v>41113</v>
      </c>
      <c r="P13" s="85">
        <f t="shared" si="0"/>
        <v>41114</v>
      </c>
      <c r="Q13" s="188"/>
      <c r="R13" s="188"/>
      <c r="S13" s="131"/>
      <c r="T13" s="124" t="s">
        <v>75</v>
      </c>
      <c r="U13" s="124"/>
      <c r="V13" s="125"/>
      <c r="X13" s="55"/>
      <c r="Y13" s="51" t="s">
        <v>37</v>
      </c>
      <c r="Z13" s="51" t="s">
        <v>37</v>
      </c>
      <c r="AA13" s="51" t="s">
        <v>25</v>
      </c>
      <c r="AB13" s="51" t="s">
        <v>27</v>
      </c>
      <c r="AC13" s="56" t="s">
        <v>2</v>
      </c>
    </row>
    <row r="14" spans="1:29" ht="13.5" thickBot="1">
      <c r="A14" s="79" t="s">
        <v>57</v>
      </c>
      <c r="B14" s="80" t="s">
        <v>50</v>
      </c>
      <c r="C14" s="86">
        <f aca="true" t="shared" si="1" ref="C14:P14">WEEKDAY(C13)</f>
        <v>4</v>
      </c>
      <c r="D14" s="87">
        <f t="shared" si="1"/>
        <v>5</v>
      </c>
      <c r="E14" s="88">
        <f t="shared" si="1"/>
        <v>6</v>
      </c>
      <c r="F14" s="87">
        <f t="shared" si="1"/>
        <v>7</v>
      </c>
      <c r="G14" s="88">
        <f t="shared" si="1"/>
        <v>1</v>
      </c>
      <c r="H14" s="87">
        <f t="shared" si="1"/>
        <v>2</v>
      </c>
      <c r="I14" s="88">
        <f t="shared" si="1"/>
        <v>3</v>
      </c>
      <c r="J14" s="89">
        <f t="shared" si="1"/>
        <v>4</v>
      </c>
      <c r="K14" s="88">
        <f t="shared" si="1"/>
        <v>5</v>
      </c>
      <c r="L14" s="87">
        <f t="shared" si="1"/>
        <v>6</v>
      </c>
      <c r="M14" s="88">
        <f t="shared" si="1"/>
        <v>7</v>
      </c>
      <c r="N14" s="87">
        <f t="shared" si="1"/>
        <v>1</v>
      </c>
      <c r="O14" s="88">
        <f t="shared" si="1"/>
        <v>2</v>
      </c>
      <c r="P14" s="90">
        <f t="shared" si="1"/>
        <v>3</v>
      </c>
      <c r="Q14" s="91" t="s">
        <v>2</v>
      </c>
      <c r="R14" s="142" t="s">
        <v>15</v>
      </c>
      <c r="S14" s="131"/>
      <c r="T14" s="124" t="s">
        <v>65</v>
      </c>
      <c r="U14" s="124"/>
      <c r="V14" s="125"/>
      <c r="X14" s="57"/>
      <c r="Y14" s="58" t="s">
        <v>38</v>
      </c>
      <c r="Z14" s="58" t="s">
        <v>39</v>
      </c>
      <c r="AA14" s="58" t="s">
        <v>26</v>
      </c>
      <c r="AB14" s="58" t="s">
        <v>28</v>
      </c>
      <c r="AC14" s="59" t="s">
        <v>40</v>
      </c>
    </row>
    <row r="15" spans="1:29" ht="15.75" customHeight="1">
      <c r="A15" s="172">
        <f>'Pay15_07-10-12'!A15</f>
        <v>0</v>
      </c>
      <c r="B15" s="35">
        <f>'Pay15_07-10-12'!B15</f>
        <v>1</v>
      </c>
      <c r="C15" s="27"/>
      <c r="D15" s="28"/>
      <c r="E15" s="29"/>
      <c r="F15" s="7"/>
      <c r="G15" s="8"/>
      <c r="H15" s="28"/>
      <c r="I15" s="29"/>
      <c r="J15" s="30"/>
      <c r="K15" s="29"/>
      <c r="L15" s="28"/>
      <c r="M15" s="8"/>
      <c r="N15" s="7"/>
      <c r="O15" s="29"/>
      <c r="P15" s="31"/>
      <c r="Q15" s="93">
        <f>SUM(C15:P15)</f>
        <v>0</v>
      </c>
      <c r="R15" s="161">
        <f>ROUND(IF(Q15&gt;0,Q15/$Q$32,B15),2)</f>
        <v>1</v>
      </c>
      <c r="S15" s="158"/>
      <c r="T15" s="124" t="s">
        <v>76</v>
      </c>
      <c r="U15" s="124"/>
      <c r="V15" s="125"/>
      <c r="X15" s="173">
        <f aca="true" t="shared" si="2" ref="X15:X31">A15</f>
        <v>0</v>
      </c>
      <c r="Y15" s="36"/>
      <c r="Z15" s="60">
        <f aca="true" t="shared" si="3" ref="Z15:Z31">(AA15+AB15)*Y15</f>
        <v>0</v>
      </c>
      <c r="AA15" s="61">
        <f aca="true" t="shared" si="4" ref="AA15:AA31">IF($B$32&gt;0,80*$Y$11*R15,($Y$11*Q15)+($Y$11*$Q$43*R15))</f>
        <v>0</v>
      </c>
      <c r="AB15" s="62">
        <f aca="true" t="shared" si="5" ref="AB15:AB31">AA15*$Y$12</f>
        <v>0</v>
      </c>
      <c r="AC15" s="62">
        <f aca="true" t="shared" si="6" ref="AC15:AC31">SUM(Z15:AB15)</f>
        <v>0</v>
      </c>
    </row>
    <row r="16" spans="1:29" ht="15.75" customHeight="1">
      <c r="A16" s="172">
        <f>'Pay15_07-10-12'!A16</f>
        <v>0</v>
      </c>
      <c r="B16" s="35">
        <f>'Pay15_07-10-12'!B16</f>
        <v>0</v>
      </c>
      <c r="C16" s="10"/>
      <c r="D16" s="2"/>
      <c r="E16" s="1"/>
      <c r="F16" s="2"/>
      <c r="G16" s="1"/>
      <c r="H16" s="2"/>
      <c r="I16" s="1"/>
      <c r="J16" s="6"/>
      <c r="K16" s="1"/>
      <c r="L16" s="2"/>
      <c r="M16" s="1"/>
      <c r="N16" s="2"/>
      <c r="O16" s="1"/>
      <c r="P16" s="13"/>
      <c r="Q16" s="93">
        <f aca="true" t="shared" si="7" ref="Q16:Q31">SUM(C16:P16)</f>
        <v>0</v>
      </c>
      <c r="R16" s="162">
        <f aca="true" t="shared" si="8" ref="R16:R31">ROUND(IF(Q16&gt;0,Q16/$Q$32,B16),2)</f>
        <v>0</v>
      </c>
      <c r="S16" s="158"/>
      <c r="T16" s="124" t="s">
        <v>66</v>
      </c>
      <c r="U16" s="124"/>
      <c r="V16" s="125"/>
      <c r="X16" s="174">
        <f t="shared" si="2"/>
        <v>0</v>
      </c>
      <c r="Y16" s="37"/>
      <c r="Z16" s="63">
        <f t="shared" si="3"/>
        <v>0</v>
      </c>
      <c r="AA16" s="64">
        <f t="shared" si="4"/>
        <v>0</v>
      </c>
      <c r="AB16" s="65">
        <f t="shared" si="5"/>
        <v>0</v>
      </c>
      <c r="AC16" s="65">
        <f t="shared" si="6"/>
        <v>0</v>
      </c>
    </row>
    <row r="17" spans="1:29" ht="15.75" customHeight="1">
      <c r="A17" s="172">
        <f>'Pay15_07-10-12'!A17</f>
        <v>0</v>
      </c>
      <c r="B17" s="35">
        <f>'Pay15_07-10-12'!B17</f>
        <v>0</v>
      </c>
      <c r="C17" s="10"/>
      <c r="D17" s="2"/>
      <c r="E17" s="49"/>
      <c r="F17" s="2"/>
      <c r="G17" s="1"/>
      <c r="H17" s="2"/>
      <c r="I17" s="1"/>
      <c r="J17" s="6"/>
      <c r="K17" s="1"/>
      <c r="L17" s="2"/>
      <c r="M17" s="1"/>
      <c r="N17" s="2"/>
      <c r="O17" s="1"/>
      <c r="P17" s="13"/>
      <c r="Q17" s="93">
        <f t="shared" si="7"/>
        <v>0</v>
      </c>
      <c r="R17" s="162">
        <f t="shared" si="8"/>
        <v>0</v>
      </c>
      <c r="S17" s="158"/>
      <c r="T17" s="124" t="s">
        <v>64</v>
      </c>
      <c r="U17" s="124"/>
      <c r="V17" s="125"/>
      <c r="X17" s="174">
        <f t="shared" si="2"/>
        <v>0</v>
      </c>
      <c r="Y17" s="37"/>
      <c r="Z17" s="63">
        <f t="shared" si="3"/>
        <v>0</v>
      </c>
      <c r="AA17" s="64">
        <f t="shared" si="4"/>
        <v>0</v>
      </c>
      <c r="AB17" s="65">
        <f t="shared" si="5"/>
        <v>0</v>
      </c>
      <c r="AC17" s="65">
        <f t="shared" si="6"/>
        <v>0</v>
      </c>
    </row>
    <row r="18" spans="1:29" ht="15.75" customHeight="1">
      <c r="A18" s="172">
        <f>'Pay15_07-10-12'!A18</f>
        <v>0</v>
      </c>
      <c r="B18" s="35">
        <f>'Pay15_07-10-12'!B18</f>
        <v>0</v>
      </c>
      <c r="C18" s="10"/>
      <c r="D18" s="2"/>
      <c r="E18" s="1"/>
      <c r="F18" s="2"/>
      <c r="G18" s="1"/>
      <c r="H18" s="2"/>
      <c r="I18" s="1"/>
      <c r="J18" s="6"/>
      <c r="K18" s="1"/>
      <c r="L18" s="2"/>
      <c r="M18" s="1"/>
      <c r="N18" s="2"/>
      <c r="O18" s="1"/>
      <c r="P18" s="13"/>
      <c r="Q18" s="93">
        <f t="shared" si="7"/>
        <v>0</v>
      </c>
      <c r="R18" s="162">
        <f t="shared" si="8"/>
        <v>0</v>
      </c>
      <c r="S18" s="158"/>
      <c r="T18" s="124" t="s">
        <v>67</v>
      </c>
      <c r="U18" s="124"/>
      <c r="V18" s="125"/>
      <c r="X18" s="174">
        <f t="shared" si="2"/>
        <v>0</v>
      </c>
      <c r="Y18" s="37"/>
      <c r="Z18" s="63">
        <f t="shared" si="3"/>
        <v>0</v>
      </c>
      <c r="AA18" s="64">
        <f t="shared" si="4"/>
        <v>0</v>
      </c>
      <c r="AB18" s="65">
        <f t="shared" si="5"/>
        <v>0</v>
      </c>
      <c r="AC18" s="65">
        <f t="shared" si="6"/>
        <v>0</v>
      </c>
    </row>
    <row r="19" spans="1:29" ht="15.75" customHeight="1">
      <c r="A19" s="172">
        <f>'Pay15_07-10-12'!A19</f>
        <v>0</v>
      </c>
      <c r="B19" s="35">
        <f>'Pay15_07-10-12'!B19</f>
        <v>0</v>
      </c>
      <c r="C19" s="10"/>
      <c r="D19" s="2"/>
      <c r="E19" s="1"/>
      <c r="F19" s="159"/>
      <c r="G19" s="159"/>
      <c r="H19" s="2"/>
      <c r="I19" s="1"/>
      <c r="J19" s="6"/>
      <c r="K19" s="1"/>
      <c r="L19" s="2"/>
      <c r="M19" s="1"/>
      <c r="N19" s="2"/>
      <c r="O19" s="1"/>
      <c r="P19" s="13"/>
      <c r="Q19" s="93">
        <f t="shared" si="7"/>
        <v>0</v>
      </c>
      <c r="R19" s="162">
        <f t="shared" si="8"/>
        <v>0</v>
      </c>
      <c r="S19" s="158"/>
      <c r="T19" s="124" t="s">
        <v>73</v>
      </c>
      <c r="U19" s="124"/>
      <c r="V19" s="125"/>
      <c r="X19" s="174">
        <f t="shared" si="2"/>
        <v>0</v>
      </c>
      <c r="Y19" s="37"/>
      <c r="Z19" s="63">
        <f t="shared" si="3"/>
        <v>0</v>
      </c>
      <c r="AA19" s="64">
        <f t="shared" si="4"/>
        <v>0</v>
      </c>
      <c r="AB19" s="65">
        <f t="shared" si="5"/>
        <v>0</v>
      </c>
      <c r="AC19" s="65">
        <f t="shared" si="6"/>
        <v>0</v>
      </c>
    </row>
    <row r="20" spans="1:29" ht="15.75" customHeight="1" thickBot="1">
      <c r="A20" s="172">
        <f>'Pay15_07-10-12'!A20</f>
        <v>0</v>
      </c>
      <c r="B20" s="35">
        <f>'Pay15_07-10-12'!B20</f>
        <v>0</v>
      </c>
      <c r="C20" s="10"/>
      <c r="D20" s="2"/>
      <c r="E20" s="1"/>
      <c r="F20" s="159"/>
      <c r="G20" s="159"/>
      <c r="H20" s="159"/>
      <c r="I20" s="13"/>
      <c r="J20" s="10"/>
      <c r="K20" s="159"/>
      <c r="L20" s="159"/>
      <c r="M20" s="2"/>
      <c r="N20" s="2"/>
      <c r="O20" s="1"/>
      <c r="P20" s="13"/>
      <c r="Q20" s="93">
        <f t="shared" si="7"/>
        <v>0</v>
      </c>
      <c r="R20" s="162">
        <f t="shared" si="8"/>
        <v>0</v>
      </c>
      <c r="S20" s="160"/>
      <c r="T20" s="126"/>
      <c r="U20" s="143"/>
      <c r="V20" s="144"/>
      <c r="X20" s="174">
        <f t="shared" si="2"/>
        <v>0</v>
      </c>
      <c r="Y20" s="37"/>
      <c r="Z20" s="63">
        <f t="shared" si="3"/>
        <v>0</v>
      </c>
      <c r="AA20" s="64">
        <f t="shared" si="4"/>
        <v>0</v>
      </c>
      <c r="AB20" s="65">
        <f t="shared" si="5"/>
        <v>0</v>
      </c>
      <c r="AC20" s="65">
        <f t="shared" si="6"/>
        <v>0</v>
      </c>
    </row>
    <row r="21" spans="1:29" ht="15.75" customHeight="1">
      <c r="A21" s="172">
        <f>'Pay15_07-10-12'!A21</f>
        <v>0</v>
      </c>
      <c r="B21" s="35">
        <f>'Pay15_07-10-12'!B21</f>
        <v>0</v>
      </c>
      <c r="C21" s="19"/>
      <c r="D21" s="16"/>
      <c r="E21" s="15"/>
      <c r="F21" s="21"/>
      <c r="G21" s="21"/>
      <c r="H21" s="21"/>
      <c r="I21" s="17"/>
      <c r="J21" s="19"/>
      <c r="K21" s="21"/>
      <c r="L21" s="21"/>
      <c r="M21" s="16"/>
      <c r="N21" s="16"/>
      <c r="O21" s="15"/>
      <c r="P21" s="17"/>
      <c r="Q21" s="93">
        <f t="shared" si="7"/>
        <v>0</v>
      </c>
      <c r="R21" s="162">
        <f t="shared" si="8"/>
        <v>0</v>
      </c>
      <c r="S21" s="169"/>
      <c r="T21" s="33"/>
      <c r="U21" s="170"/>
      <c r="V21" s="171"/>
      <c r="X21" s="174">
        <f aca="true" t="shared" si="9" ref="X21:X29">A21</f>
        <v>0</v>
      </c>
      <c r="Y21" s="37"/>
      <c r="Z21" s="63">
        <f aca="true" t="shared" si="10" ref="Z21:Z29">(AA21+AB21)*Y21</f>
        <v>0</v>
      </c>
      <c r="AA21" s="64">
        <f aca="true" t="shared" si="11" ref="AA21:AA29">IF($B$32&gt;0,80*$Y$11*R21,($Y$11*Q21)+($Y$11*$Q$43*R21))</f>
        <v>0</v>
      </c>
      <c r="AB21" s="65">
        <f aca="true" t="shared" si="12" ref="AB21:AB29">AA21*$Y$12</f>
        <v>0</v>
      </c>
      <c r="AC21" s="65">
        <f aca="true" t="shared" si="13" ref="AC21:AC29">SUM(Z21:AB21)</f>
        <v>0</v>
      </c>
    </row>
    <row r="22" spans="1:29" ht="15.75" customHeight="1">
      <c r="A22" s="172">
        <f>'Pay15_07-10-12'!A22</f>
        <v>0</v>
      </c>
      <c r="B22" s="35">
        <f>'Pay15_07-10-12'!B22</f>
        <v>0</v>
      </c>
      <c r="C22" s="19"/>
      <c r="D22" s="16"/>
      <c r="E22" s="15"/>
      <c r="F22" s="21"/>
      <c r="G22" s="21"/>
      <c r="H22" s="21"/>
      <c r="I22" s="17"/>
      <c r="J22" s="19"/>
      <c r="K22" s="21"/>
      <c r="L22" s="21"/>
      <c r="M22" s="16"/>
      <c r="N22" s="16"/>
      <c r="O22" s="15"/>
      <c r="P22" s="17"/>
      <c r="Q22" s="93">
        <f>SUM(C22:P22)</f>
        <v>0</v>
      </c>
      <c r="R22" s="162">
        <f>ROUND(IF(Q22&gt;0,Q22/$Q$32,B22),2)</f>
        <v>0</v>
      </c>
      <c r="S22" s="169"/>
      <c r="T22" s="33"/>
      <c r="U22" s="170"/>
      <c r="V22" s="171"/>
      <c r="X22" s="174">
        <f t="shared" si="9"/>
        <v>0</v>
      </c>
      <c r="Y22" s="37"/>
      <c r="Z22" s="63">
        <f t="shared" si="10"/>
        <v>0</v>
      </c>
      <c r="AA22" s="64">
        <f t="shared" si="11"/>
        <v>0</v>
      </c>
      <c r="AB22" s="65">
        <f t="shared" si="12"/>
        <v>0</v>
      </c>
      <c r="AC22" s="65">
        <f t="shared" si="13"/>
        <v>0</v>
      </c>
    </row>
    <row r="23" spans="1:29" ht="15.75" customHeight="1">
      <c r="A23" s="172">
        <f>'Pay15_07-10-12'!A23</f>
        <v>0</v>
      </c>
      <c r="B23" s="35">
        <f>'Pay15_07-10-12'!B23</f>
        <v>0</v>
      </c>
      <c r="C23" s="19"/>
      <c r="D23" s="16"/>
      <c r="E23" s="15"/>
      <c r="F23" s="21"/>
      <c r="G23" s="21"/>
      <c r="H23" s="21"/>
      <c r="I23" s="17"/>
      <c r="J23" s="19"/>
      <c r="K23" s="21"/>
      <c r="L23" s="21"/>
      <c r="M23" s="16"/>
      <c r="N23" s="16"/>
      <c r="O23" s="15"/>
      <c r="P23" s="17"/>
      <c r="Q23" s="93">
        <f>SUM(C23:P23)</f>
        <v>0</v>
      </c>
      <c r="R23" s="162">
        <f>ROUND(IF(Q23&gt;0,Q23/$Q$32,B23),2)</f>
        <v>0</v>
      </c>
      <c r="S23" s="169"/>
      <c r="T23" s="33"/>
      <c r="U23" s="170"/>
      <c r="V23" s="171"/>
      <c r="X23" s="174">
        <f t="shared" si="9"/>
        <v>0</v>
      </c>
      <c r="Y23" s="37"/>
      <c r="Z23" s="63">
        <f t="shared" si="10"/>
        <v>0</v>
      </c>
      <c r="AA23" s="64">
        <f t="shared" si="11"/>
        <v>0</v>
      </c>
      <c r="AB23" s="65">
        <f t="shared" si="12"/>
        <v>0</v>
      </c>
      <c r="AC23" s="65">
        <f t="shared" si="13"/>
        <v>0</v>
      </c>
    </row>
    <row r="24" spans="1:29" ht="15.75" customHeight="1">
      <c r="A24" s="172">
        <f>'Pay15_07-10-12'!A24</f>
        <v>0</v>
      </c>
      <c r="B24" s="35">
        <f>'Pay15_07-10-12'!B24</f>
        <v>0</v>
      </c>
      <c r="C24" s="19"/>
      <c r="D24" s="16"/>
      <c r="E24" s="15"/>
      <c r="F24" s="21"/>
      <c r="G24" s="21"/>
      <c r="H24" s="21"/>
      <c r="I24" s="17"/>
      <c r="J24" s="19"/>
      <c r="K24" s="21"/>
      <c r="L24" s="21"/>
      <c r="M24" s="16"/>
      <c r="N24" s="16"/>
      <c r="O24" s="15"/>
      <c r="P24" s="17"/>
      <c r="Q24" s="93">
        <f>SUM(C24:P24)</f>
        <v>0</v>
      </c>
      <c r="R24" s="162">
        <f>ROUND(IF(Q24&gt;0,Q24/$Q$32,B24),2)</f>
        <v>0</v>
      </c>
      <c r="S24" s="169"/>
      <c r="T24" s="33"/>
      <c r="U24" s="170"/>
      <c r="V24" s="171"/>
      <c r="X24" s="174">
        <f t="shared" si="9"/>
        <v>0</v>
      </c>
      <c r="Y24" s="37"/>
      <c r="Z24" s="63">
        <f t="shared" si="10"/>
        <v>0</v>
      </c>
      <c r="AA24" s="64">
        <f t="shared" si="11"/>
        <v>0</v>
      </c>
      <c r="AB24" s="65">
        <f t="shared" si="12"/>
        <v>0</v>
      </c>
      <c r="AC24" s="65">
        <f t="shared" si="13"/>
        <v>0</v>
      </c>
    </row>
    <row r="25" spans="1:29" ht="15.75" customHeight="1">
      <c r="A25" s="172">
        <f>'Pay15_07-10-12'!A25</f>
        <v>0</v>
      </c>
      <c r="B25" s="35">
        <f>'Pay15_07-10-12'!B25</f>
        <v>0</v>
      </c>
      <c r="C25" s="19"/>
      <c r="D25" s="16"/>
      <c r="E25" s="15"/>
      <c r="F25" s="21"/>
      <c r="G25" s="21"/>
      <c r="H25" s="21"/>
      <c r="I25" s="17"/>
      <c r="J25" s="19"/>
      <c r="K25" s="21"/>
      <c r="L25" s="21"/>
      <c r="M25" s="16"/>
      <c r="N25" s="16"/>
      <c r="O25" s="15"/>
      <c r="P25" s="17"/>
      <c r="Q25" s="93">
        <f t="shared" si="7"/>
        <v>0</v>
      </c>
      <c r="R25" s="162">
        <f t="shared" si="8"/>
        <v>0</v>
      </c>
      <c r="S25" s="169"/>
      <c r="T25" s="33"/>
      <c r="U25" s="170"/>
      <c r="V25" s="171"/>
      <c r="X25" s="174">
        <f t="shared" si="9"/>
        <v>0</v>
      </c>
      <c r="Y25" s="37"/>
      <c r="Z25" s="63">
        <f t="shared" si="10"/>
        <v>0</v>
      </c>
      <c r="AA25" s="64">
        <f t="shared" si="11"/>
        <v>0</v>
      </c>
      <c r="AB25" s="65">
        <f t="shared" si="12"/>
        <v>0</v>
      </c>
      <c r="AC25" s="65">
        <f t="shared" si="13"/>
        <v>0</v>
      </c>
    </row>
    <row r="26" spans="1:29" ht="15.75" customHeight="1">
      <c r="A26" s="172">
        <f>'Pay15_07-10-12'!A26</f>
        <v>0</v>
      </c>
      <c r="B26" s="35">
        <f>'Pay15_07-10-12'!B26</f>
        <v>0</v>
      </c>
      <c r="C26" s="19"/>
      <c r="D26" s="16"/>
      <c r="E26" s="15"/>
      <c r="F26" s="21"/>
      <c r="G26" s="21"/>
      <c r="H26" s="21"/>
      <c r="I26" s="17"/>
      <c r="J26" s="19"/>
      <c r="K26" s="21"/>
      <c r="L26" s="21"/>
      <c r="M26" s="16"/>
      <c r="N26" s="16"/>
      <c r="O26" s="15"/>
      <c r="P26" s="17"/>
      <c r="Q26" s="93">
        <f t="shared" si="7"/>
        <v>0</v>
      </c>
      <c r="R26" s="162">
        <f t="shared" si="8"/>
        <v>0</v>
      </c>
      <c r="S26" s="169"/>
      <c r="T26" s="33"/>
      <c r="U26" s="170"/>
      <c r="V26" s="171"/>
      <c r="X26" s="174">
        <f t="shared" si="9"/>
        <v>0</v>
      </c>
      <c r="Y26" s="37"/>
      <c r="Z26" s="63">
        <f t="shared" si="10"/>
        <v>0</v>
      </c>
      <c r="AA26" s="64">
        <f t="shared" si="11"/>
        <v>0</v>
      </c>
      <c r="AB26" s="65">
        <f t="shared" si="12"/>
        <v>0</v>
      </c>
      <c r="AC26" s="65">
        <f t="shared" si="13"/>
        <v>0</v>
      </c>
    </row>
    <row r="27" spans="1:29" ht="15.75" customHeight="1">
      <c r="A27" s="172">
        <f>'Pay15_07-10-12'!A27</f>
        <v>0</v>
      </c>
      <c r="B27" s="35">
        <f>'Pay15_07-10-12'!B27</f>
        <v>0</v>
      </c>
      <c r="C27" s="19"/>
      <c r="D27" s="16"/>
      <c r="E27" s="15"/>
      <c r="F27" s="21"/>
      <c r="G27" s="21"/>
      <c r="H27" s="21"/>
      <c r="I27" s="17"/>
      <c r="J27" s="19"/>
      <c r="K27" s="21"/>
      <c r="L27" s="21"/>
      <c r="M27" s="16"/>
      <c r="N27" s="16"/>
      <c r="O27" s="15"/>
      <c r="P27" s="17"/>
      <c r="Q27" s="93">
        <f t="shared" si="7"/>
        <v>0</v>
      </c>
      <c r="R27" s="162">
        <f t="shared" si="8"/>
        <v>0</v>
      </c>
      <c r="S27" s="169"/>
      <c r="T27" s="33"/>
      <c r="U27" s="170"/>
      <c r="V27" s="171"/>
      <c r="X27" s="174">
        <f t="shared" si="9"/>
        <v>0</v>
      </c>
      <c r="Y27" s="37"/>
      <c r="Z27" s="63">
        <f t="shared" si="10"/>
        <v>0</v>
      </c>
      <c r="AA27" s="64">
        <f t="shared" si="11"/>
        <v>0</v>
      </c>
      <c r="AB27" s="65">
        <f t="shared" si="12"/>
        <v>0</v>
      </c>
      <c r="AC27" s="65">
        <f t="shared" si="13"/>
        <v>0</v>
      </c>
    </row>
    <row r="28" spans="1:29" ht="15.75" customHeight="1">
      <c r="A28" s="172">
        <f>'Pay15_07-10-12'!A28</f>
        <v>0</v>
      </c>
      <c r="B28" s="35">
        <f>'Pay15_07-10-12'!B28</f>
        <v>0</v>
      </c>
      <c r="C28" s="19"/>
      <c r="D28" s="16"/>
      <c r="E28" s="15"/>
      <c r="F28" s="21"/>
      <c r="G28" s="21"/>
      <c r="H28" s="21"/>
      <c r="I28" s="17"/>
      <c r="J28" s="19"/>
      <c r="K28" s="21"/>
      <c r="L28" s="21"/>
      <c r="M28" s="16"/>
      <c r="N28" s="16"/>
      <c r="O28" s="15"/>
      <c r="P28" s="17"/>
      <c r="Q28" s="93">
        <f t="shared" si="7"/>
        <v>0</v>
      </c>
      <c r="R28" s="162">
        <f t="shared" si="8"/>
        <v>0</v>
      </c>
      <c r="S28" s="169"/>
      <c r="T28" s="33"/>
      <c r="U28" s="170"/>
      <c r="V28" s="171"/>
      <c r="X28" s="174">
        <f t="shared" si="9"/>
        <v>0</v>
      </c>
      <c r="Y28" s="37"/>
      <c r="Z28" s="63">
        <f t="shared" si="10"/>
        <v>0</v>
      </c>
      <c r="AA28" s="64">
        <f t="shared" si="11"/>
        <v>0</v>
      </c>
      <c r="AB28" s="65">
        <f t="shared" si="12"/>
        <v>0</v>
      </c>
      <c r="AC28" s="65">
        <f t="shared" si="13"/>
        <v>0</v>
      </c>
    </row>
    <row r="29" spans="1:29" ht="15.75" customHeight="1">
      <c r="A29" s="172">
        <f>'Pay15_07-10-12'!A29</f>
        <v>0</v>
      </c>
      <c r="B29" s="35">
        <f>'Pay15_07-10-12'!B29</f>
        <v>0</v>
      </c>
      <c r="C29" s="19"/>
      <c r="D29" s="16"/>
      <c r="E29" s="15"/>
      <c r="F29" s="21"/>
      <c r="G29" s="21"/>
      <c r="H29" s="21"/>
      <c r="I29" s="17"/>
      <c r="J29" s="19"/>
      <c r="K29" s="21"/>
      <c r="L29" s="21"/>
      <c r="M29" s="16"/>
      <c r="N29" s="16"/>
      <c r="O29" s="15"/>
      <c r="P29" s="17"/>
      <c r="Q29" s="93">
        <f t="shared" si="7"/>
        <v>0</v>
      </c>
      <c r="R29" s="162">
        <f t="shared" si="8"/>
        <v>0</v>
      </c>
      <c r="S29" s="169"/>
      <c r="T29" s="33"/>
      <c r="U29" s="170"/>
      <c r="V29" s="171"/>
      <c r="X29" s="174">
        <f t="shared" si="9"/>
        <v>0</v>
      </c>
      <c r="Y29" s="37"/>
      <c r="Z29" s="63">
        <f t="shared" si="10"/>
        <v>0</v>
      </c>
      <c r="AA29" s="64">
        <f t="shared" si="11"/>
        <v>0</v>
      </c>
      <c r="AB29" s="65">
        <f t="shared" si="12"/>
        <v>0</v>
      </c>
      <c r="AC29" s="65">
        <f t="shared" si="13"/>
        <v>0</v>
      </c>
    </row>
    <row r="30" spans="1:29" ht="15.75" customHeight="1" thickBot="1">
      <c r="A30" s="172">
        <f>'Pay15_07-10-12'!A30</f>
        <v>0</v>
      </c>
      <c r="B30" s="35">
        <f>'Pay15_07-10-12'!B30</f>
        <v>0</v>
      </c>
      <c r="C30" s="19"/>
      <c r="D30" s="16"/>
      <c r="E30" s="22"/>
      <c r="F30" s="15"/>
      <c r="G30" s="16"/>
      <c r="H30" s="15"/>
      <c r="I30" s="17"/>
      <c r="J30" s="19"/>
      <c r="K30" s="16"/>
      <c r="L30" s="15"/>
      <c r="M30" s="21"/>
      <c r="N30" s="16"/>
      <c r="O30" s="15"/>
      <c r="P30" s="17"/>
      <c r="Q30" s="93">
        <f t="shared" si="7"/>
        <v>0</v>
      </c>
      <c r="R30" s="162">
        <f t="shared" si="8"/>
        <v>0</v>
      </c>
      <c r="S30" s="3"/>
      <c r="T30" s="3"/>
      <c r="U30" s="3"/>
      <c r="V30" s="153"/>
      <c r="X30" s="174">
        <f t="shared" si="2"/>
        <v>0</v>
      </c>
      <c r="Y30" s="37"/>
      <c r="Z30" s="63">
        <f t="shared" si="3"/>
        <v>0</v>
      </c>
      <c r="AA30" s="64">
        <f t="shared" si="4"/>
        <v>0</v>
      </c>
      <c r="AB30" s="65">
        <f t="shared" si="5"/>
        <v>0</v>
      </c>
      <c r="AC30" s="65">
        <f t="shared" si="6"/>
        <v>0</v>
      </c>
    </row>
    <row r="31" spans="1:29" ht="15.75" customHeight="1" thickBot="1">
      <c r="A31" s="172">
        <f>'Pay15_07-10-12'!A31</f>
        <v>0</v>
      </c>
      <c r="B31" s="35">
        <f>'Pay15_07-10-12'!B31</f>
        <v>0</v>
      </c>
      <c r="C31" s="20"/>
      <c r="D31" s="4"/>
      <c r="E31" s="23"/>
      <c r="F31" s="5"/>
      <c r="G31" s="4"/>
      <c r="H31" s="5"/>
      <c r="I31" s="12"/>
      <c r="J31" s="11"/>
      <c r="K31" s="4"/>
      <c r="L31" s="5"/>
      <c r="M31" s="4"/>
      <c r="N31" s="5"/>
      <c r="O31" s="4"/>
      <c r="P31" s="18"/>
      <c r="Q31" s="93">
        <f t="shared" si="7"/>
        <v>0</v>
      </c>
      <c r="R31" s="163">
        <f t="shared" si="8"/>
        <v>0</v>
      </c>
      <c r="S31" s="205" t="s">
        <v>70</v>
      </c>
      <c r="T31" s="205"/>
      <c r="U31" s="205"/>
      <c r="V31" s="206"/>
      <c r="X31" s="175">
        <f t="shared" si="2"/>
        <v>0</v>
      </c>
      <c r="Y31" s="38"/>
      <c r="Z31" s="66">
        <f t="shared" si="3"/>
        <v>0</v>
      </c>
      <c r="AA31" s="67">
        <f t="shared" si="4"/>
        <v>0</v>
      </c>
      <c r="AB31" s="68">
        <f t="shared" si="5"/>
        <v>0</v>
      </c>
      <c r="AC31" s="68">
        <f t="shared" si="6"/>
        <v>0</v>
      </c>
    </row>
    <row r="32" spans="1:29" ht="15.75" customHeight="1" thickBot="1">
      <c r="A32" s="95" t="s">
        <v>33</v>
      </c>
      <c r="B32" s="96">
        <f aca="true" t="shared" si="14" ref="B32:R32">SUM(B15:B31)</f>
        <v>1</v>
      </c>
      <c r="C32" s="97">
        <f t="shared" si="14"/>
        <v>0</v>
      </c>
      <c r="D32" s="98">
        <f t="shared" si="14"/>
        <v>0</v>
      </c>
      <c r="E32" s="98">
        <f t="shared" si="14"/>
        <v>0</v>
      </c>
      <c r="F32" s="98">
        <f t="shared" si="14"/>
        <v>0</v>
      </c>
      <c r="G32" s="98">
        <f t="shared" si="14"/>
        <v>0</v>
      </c>
      <c r="H32" s="98">
        <f t="shared" si="14"/>
        <v>0</v>
      </c>
      <c r="I32" s="98">
        <f t="shared" si="14"/>
        <v>0</v>
      </c>
      <c r="J32" s="97">
        <f t="shared" si="14"/>
        <v>0</v>
      </c>
      <c r="K32" s="98">
        <f t="shared" si="14"/>
        <v>0</v>
      </c>
      <c r="L32" s="98">
        <f t="shared" si="14"/>
        <v>0</v>
      </c>
      <c r="M32" s="98">
        <f t="shared" si="14"/>
        <v>0</v>
      </c>
      <c r="N32" s="98">
        <f t="shared" si="14"/>
        <v>0</v>
      </c>
      <c r="O32" s="98">
        <f t="shared" si="14"/>
        <v>0</v>
      </c>
      <c r="P32" s="99">
        <f t="shared" si="14"/>
        <v>0</v>
      </c>
      <c r="Q32" s="94">
        <f t="shared" si="14"/>
        <v>0</v>
      </c>
      <c r="R32" s="145">
        <f t="shared" si="14"/>
        <v>1</v>
      </c>
      <c r="S32" s="135" t="s">
        <v>56</v>
      </c>
      <c r="T32" s="136" t="s">
        <v>55</v>
      </c>
      <c r="U32" s="136" t="s">
        <v>68</v>
      </c>
      <c r="V32" s="136" t="s">
        <v>69</v>
      </c>
      <c r="X32" s="69" t="s">
        <v>2</v>
      </c>
      <c r="Y32" s="70"/>
      <c r="Z32" s="71">
        <f>SUM(Z15:Z31)</f>
        <v>0</v>
      </c>
      <c r="AA32" s="72">
        <f>SUM(AA15:AA31)</f>
        <v>0</v>
      </c>
      <c r="AB32" s="71">
        <f>SUM(AB15:AB31)</f>
        <v>0</v>
      </c>
      <c r="AC32" s="71">
        <f>SUM(AC15:AC31)</f>
        <v>0</v>
      </c>
    </row>
    <row r="33" spans="1:22" ht="15.75" customHeight="1" thickBot="1">
      <c r="A33" s="100" t="s">
        <v>3</v>
      </c>
      <c r="B33" s="101"/>
      <c r="C33" s="102">
        <f aca="true" t="shared" si="15" ref="C33:P33">C14</f>
        <v>4</v>
      </c>
      <c r="D33" s="103">
        <f t="shared" si="15"/>
        <v>5</v>
      </c>
      <c r="E33" s="103">
        <f t="shared" si="15"/>
        <v>6</v>
      </c>
      <c r="F33" s="104">
        <f t="shared" si="15"/>
        <v>7</v>
      </c>
      <c r="G33" s="103">
        <f t="shared" si="15"/>
        <v>1</v>
      </c>
      <c r="H33" s="104">
        <f t="shared" si="15"/>
        <v>2</v>
      </c>
      <c r="I33" s="105">
        <f t="shared" si="15"/>
        <v>3</v>
      </c>
      <c r="J33" s="102">
        <f t="shared" si="15"/>
        <v>4</v>
      </c>
      <c r="K33" s="103">
        <f t="shared" si="15"/>
        <v>5</v>
      </c>
      <c r="L33" s="104">
        <f t="shared" si="15"/>
        <v>6</v>
      </c>
      <c r="M33" s="103">
        <f t="shared" si="15"/>
        <v>7</v>
      </c>
      <c r="N33" s="103">
        <f t="shared" si="15"/>
        <v>1</v>
      </c>
      <c r="O33" s="104">
        <f t="shared" si="15"/>
        <v>2</v>
      </c>
      <c r="P33" s="105">
        <f t="shared" si="15"/>
        <v>3</v>
      </c>
      <c r="Q33" s="92" t="s">
        <v>2</v>
      </c>
      <c r="R33" s="227"/>
      <c r="S33" s="137" t="s">
        <v>57</v>
      </c>
      <c r="T33" s="137" t="s">
        <v>50</v>
      </c>
      <c r="U33" s="137" t="s">
        <v>11</v>
      </c>
      <c r="V33" s="137" t="s">
        <v>11</v>
      </c>
    </row>
    <row r="34" spans="1:22" ht="13.5" customHeight="1">
      <c r="A34" s="106" t="s">
        <v>4</v>
      </c>
      <c r="B34" s="107"/>
      <c r="C34" s="9"/>
      <c r="D34" s="7"/>
      <c r="E34" s="8"/>
      <c r="F34" s="7"/>
      <c r="G34" s="8"/>
      <c r="H34" s="7"/>
      <c r="I34" s="8"/>
      <c r="J34" s="24"/>
      <c r="K34" s="8"/>
      <c r="L34" s="7"/>
      <c r="M34" s="8"/>
      <c r="N34" s="7"/>
      <c r="O34" s="8"/>
      <c r="P34" s="25"/>
      <c r="Q34" s="74">
        <f aca="true" t="shared" si="16" ref="Q34:Q42">SUM(C34:P34)</f>
        <v>0</v>
      </c>
      <c r="R34" s="187"/>
      <c r="S34" s="146"/>
      <c r="T34" s="154"/>
      <c r="U34" s="134"/>
      <c r="V34" s="140"/>
    </row>
    <row r="35" spans="1:22" ht="13.5" customHeight="1">
      <c r="A35" s="106" t="s">
        <v>0</v>
      </c>
      <c r="B35" s="107"/>
      <c r="C35" s="10"/>
      <c r="D35" s="2"/>
      <c r="E35" s="1"/>
      <c r="F35" s="2"/>
      <c r="G35" s="1"/>
      <c r="H35" s="2"/>
      <c r="I35" s="1"/>
      <c r="J35" s="6"/>
      <c r="K35" s="1"/>
      <c r="L35" s="2"/>
      <c r="M35" s="1"/>
      <c r="N35" s="2"/>
      <c r="O35" s="1"/>
      <c r="P35" s="13"/>
      <c r="Q35" s="75">
        <f t="shared" si="16"/>
        <v>0</v>
      </c>
      <c r="R35" s="187"/>
      <c r="S35" s="147"/>
      <c r="T35" s="155"/>
      <c r="U35" s="133"/>
      <c r="V35" s="141"/>
    </row>
    <row r="36" spans="1:22" ht="13.5" customHeight="1">
      <c r="A36" s="106" t="s">
        <v>5</v>
      </c>
      <c r="B36" s="107"/>
      <c r="C36" s="10"/>
      <c r="D36" s="2"/>
      <c r="E36" s="1"/>
      <c r="F36" s="2"/>
      <c r="G36" s="1"/>
      <c r="H36" s="2"/>
      <c r="I36" s="1"/>
      <c r="J36" s="6"/>
      <c r="K36" s="1"/>
      <c r="L36" s="2"/>
      <c r="M36" s="1"/>
      <c r="N36" s="2"/>
      <c r="O36" s="1"/>
      <c r="P36" s="13"/>
      <c r="Q36" s="75">
        <f t="shared" si="16"/>
        <v>0</v>
      </c>
      <c r="R36" s="187"/>
      <c r="S36" s="147"/>
      <c r="T36" s="155"/>
      <c r="U36" s="133"/>
      <c r="V36" s="141"/>
    </row>
    <row r="37" spans="1:22" ht="13.5" customHeight="1">
      <c r="A37" s="106" t="s">
        <v>6</v>
      </c>
      <c r="B37" s="107"/>
      <c r="C37" s="10"/>
      <c r="D37" s="2"/>
      <c r="E37" s="1"/>
      <c r="F37" s="2"/>
      <c r="G37" s="1"/>
      <c r="H37" s="2"/>
      <c r="I37" s="1"/>
      <c r="J37" s="6"/>
      <c r="K37" s="1"/>
      <c r="L37" s="2"/>
      <c r="M37" s="1"/>
      <c r="N37" s="2"/>
      <c r="O37" s="1"/>
      <c r="P37" s="13"/>
      <c r="Q37" s="75">
        <f t="shared" si="16"/>
        <v>0</v>
      </c>
      <c r="R37" s="187"/>
      <c r="S37" s="147"/>
      <c r="T37" s="155"/>
      <c r="U37" s="133"/>
      <c r="V37" s="141"/>
    </row>
    <row r="38" spans="1:22" ht="13.5" customHeight="1">
      <c r="A38" s="106" t="s">
        <v>7</v>
      </c>
      <c r="B38" s="107"/>
      <c r="C38" s="10"/>
      <c r="D38" s="2"/>
      <c r="E38" s="1"/>
      <c r="F38" s="2"/>
      <c r="G38" s="1"/>
      <c r="H38" s="2"/>
      <c r="I38" s="1"/>
      <c r="J38" s="6"/>
      <c r="K38" s="1"/>
      <c r="L38" s="2"/>
      <c r="M38" s="1"/>
      <c r="N38" s="2"/>
      <c r="O38" s="1"/>
      <c r="P38" s="13"/>
      <c r="Q38" s="75">
        <f t="shared" si="16"/>
        <v>0</v>
      </c>
      <c r="R38" s="187"/>
      <c r="S38" s="147"/>
      <c r="T38" s="155"/>
      <c r="U38" s="133"/>
      <c r="V38" s="141"/>
    </row>
    <row r="39" spans="1:22" ht="13.5" customHeight="1">
      <c r="A39" s="106" t="s">
        <v>8</v>
      </c>
      <c r="B39" s="107"/>
      <c r="C39" s="10"/>
      <c r="D39" s="2"/>
      <c r="E39" s="1"/>
      <c r="F39" s="2"/>
      <c r="G39" s="1"/>
      <c r="H39" s="2"/>
      <c r="I39" s="1"/>
      <c r="J39" s="6"/>
      <c r="K39" s="1"/>
      <c r="L39" s="2"/>
      <c r="M39" s="1"/>
      <c r="N39" s="2"/>
      <c r="O39" s="1"/>
      <c r="P39" s="13"/>
      <c r="Q39" s="75">
        <f t="shared" si="16"/>
        <v>0</v>
      </c>
      <c r="R39" s="187"/>
      <c r="S39" s="147"/>
      <c r="T39" s="155"/>
      <c r="U39" s="133"/>
      <c r="V39" s="141"/>
    </row>
    <row r="40" spans="1:22" ht="13.5" customHeight="1">
      <c r="A40" s="106" t="s">
        <v>30</v>
      </c>
      <c r="B40" s="107"/>
      <c r="C40" s="10"/>
      <c r="D40" s="2"/>
      <c r="E40" s="1"/>
      <c r="F40" s="2"/>
      <c r="G40" s="1"/>
      <c r="H40" s="2"/>
      <c r="I40" s="1"/>
      <c r="J40" s="6"/>
      <c r="K40" s="1"/>
      <c r="L40" s="2"/>
      <c r="M40" s="1"/>
      <c r="N40" s="2"/>
      <c r="O40" s="1"/>
      <c r="P40" s="13"/>
      <c r="Q40" s="75">
        <f t="shared" si="16"/>
        <v>0</v>
      </c>
      <c r="R40" s="187"/>
      <c r="S40" s="147"/>
      <c r="T40" s="155"/>
      <c r="U40" s="133"/>
      <c r="V40" s="141"/>
    </row>
    <row r="41" spans="1:22" ht="13.5" customHeight="1">
      <c r="A41" s="106" t="s">
        <v>1</v>
      </c>
      <c r="B41" s="107"/>
      <c r="C41" s="10"/>
      <c r="D41" s="2"/>
      <c r="E41" s="1"/>
      <c r="F41" s="2"/>
      <c r="G41" s="1"/>
      <c r="H41" s="2"/>
      <c r="I41" s="1"/>
      <c r="J41" s="6"/>
      <c r="K41" s="1"/>
      <c r="L41" s="2"/>
      <c r="M41" s="1"/>
      <c r="N41" s="2"/>
      <c r="O41" s="1"/>
      <c r="P41" s="13"/>
      <c r="Q41" s="75">
        <f t="shared" si="16"/>
        <v>0</v>
      </c>
      <c r="R41" s="187"/>
      <c r="S41" s="147"/>
      <c r="T41" s="155"/>
      <c r="U41" s="133"/>
      <c r="V41" s="141"/>
    </row>
    <row r="42" spans="1:22" ht="13.5" customHeight="1" thickBot="1">
      <c r="A42" s="106" t="s">
        <v>9</v>
      </c>
      <c r="B42" s="107"/>
      <c r="C42" s="11"/>
      <c r="D42" s="4"/>
      <c r="E42" s="5"/>
      <c r="F42" s="4"/>
      <c r="G42" s="5"/>
      <c r="H42" s="4"/>
      <c r="I42" s="5"/>
      <c r="J42" s="26"/>
      <c r="K42" s="5"/>
      <c r="L42" s="4"/>
      <c r="M42" s="5"/>
      <c r="N42" s="4"/>
      <c r="O42" s="5"/>
      <c r="P42" s="14"/>
      <c r="Q42" s="76">
        <f t="shared" si="16"/>
        <v>0</v>
      </c>
      <c r="R42" s="187"/>
      <c r="S42" s="147"/>
      <c r="T42" s="155"/>
      <c r="U42" s="133"/>
      <c r="V42" s="141"/>
    </row>
    <row r="43" spans="1:22" ht="13.5" customHeight="1" thickBot="1">
      <c r="A43" s="106" t="s">
        <v>32</v>
      </c>
      <c r="B43" s="107"/>
      <c r="C43" s="111">
        <f aca="true" t="shared" si="17" ref="C43:Q43">SUM(C34:C42)</f>
        <v>0</v>
      </c>
      <c r="D43" s="111">
        <f t="shared" si="17"/>
        <v>0</v>
      </c>
      <c r="E43" s="111">
        <f t="shared" si="17"/>
        <v>0</v>
      </c>
      <c r="F43" s="111">
        <f t="shared" si="17"/>
        <v>0</v>
      </c>
      <c r="G43" s="111">
        <f t="shared" si="17"/>
        <v>0</v>
      </c>
      <c r="H43" s="111">
        <f t="shared" si="17"/>
        <v>0</v>
      </c>
      <c r="I43" s="111">
        <f t="shared" si="17"/>
        <v>0</v>
      </c>
      <c r="J43" s="111">
        <f t="shared" si="17"/>
        <v>0</v>
      </c>
      <c r="K43" s="111">
        <f t="shared" si="17"/>
        <v>0</v>
      </c>
      <c r="L43" s="111">
        <f t="shared" si="17"/>
        <v>0</v>
      </c>
      <c r="M43" s="111">
        <f t="shared" si="17"/>
        <v>0</v>
      </c>
      <c r="N43" s="111">
        <f t="shared" si="17"/>
        <v>0</v>
      </c>
      <c r="O43" s="111">
        <f t="shared" si="17"/>
        <v>0</v>
      </c>
      <c r="P43" s="112">
        <f t="shared" si="17"/>
        <v>0</v>
      </c>
      <c r="Q43" s="113">
        <f t="shared" si="17"/>
        <v>0</v>
      </c>
      <c r="R43" s="187"/>
      <c r="S43" s="147"/>
      <c r="T43" s="155"/>
      <c r="U43" s="133"/>
      <c r="V43" s="141"/>
    </row>
    <row r="44" spans="1:22" ht="16.5" customHeight="1" thickBot="1">
      <c r="A44" s="108" t="s">
        <v>34</v>
      </c>
      <c r="B44" s="107"/>
      <c r="C44" s="114">
        <f aca="true" t="shared" si="18" ref="C44:Q44">C43+C32</f>
        <v>0</v>
      </c>
      <c r="D44" s="114">
        <f t="shared" si="18"/>
        <v>0</v>
      </c>
      <c r="E44" s="114">
        <f t="shared" si="18"/>
        <v>0</v>
      </c>
      <c r="F44" s="114">
        <f t="shared" si="18"/>
        <v>0</v>
      </c>
      <c r="G44" s="114">
        <f t="shared" si="18"/>
        <v>0</v>
      </c>
      <c r="H44" s="114">
        <f t="shared" si="18"/>
        <v>0</v>
      </c>
      <c r="I44" s="114">
        <f t="shared" si="18"/>
        <v>0</v>
      </c>
      <c r="J44" s="114">
        <f t="shared" si="18"/>
        <v>0</v>
      </c>
      <c r="K44" s="114">
        <f t="shared" si="18"/>
        <v>0</v>
      </c>
      <c r="L44" s="114">
        <f t="shared" si="18"/>
        <v>0</v>
      </c>
      <c r="M44" s="114">
        <f t="shared" si="18"/>
        <v>0</v>
      </c>
      <c r="N44" s="114">
        <f t="shared" si="18"/>
        <v>0</v>
      </c>
      <c r="O44" s="114">
        <f t="shared" si="18"/>
        <v>0</v>
      </c>
      <c r="P44" s="114">
        <f t="shared" si="18"/>
        <v>0</v>
      </c>
      <c r="Q44" s="114">
        <f t="shared" si="18"/>
        <v>0</v>
      </c>
      <c r="R44" s="187"/>
      <c r="S44" s="148" t="s">
        <v>2</v>
      </c>
      <c r="T44" s="156">
        <f>SUM(T34:T43)</f>
        <v>0</v>
      </c>
      <c r="U44" s="150"/>
      <c r="V44" s="151"/>
    </row>
    <row r="45" spans="1:22" ht="16.5" customHeight="1" thickBot="1">
      <c r="A45" s="285"/>
      <c r="B45" s="286"/>
      <c r="C45" s="283" t="s">
        <v>44</v>
      </c>
      <c r="D45" s="284"/>
      <c r="E45" s="284"/>
      <c r="F45" s="284"/>
      <c r="G45" s="239"/>
      <c r="H45" s="238">
        <f>SUM(C44:I44)</f>
        <v>0</v>
      </c>
      <c r="I45" s="239"/>
      <c r="J45" s="283" t="s">
        <v>45</v>
      </c>
      <c r="K45" s="284"/>
      <c r="L45" s="284"/>
      <c r="M45" s="284"/>
      <c r="N45" s="239"/>
      <c r="O45" s="238">
        <f>SUM(J44:P44)</f>
        <v>0</v>
      </c>
      <c r="P45" s="239"/>
      <c r="Q45" s="281"/>
      <c r="R45" s="189"/>
      <c r="S45" s="275" t="s">
        <v>74</v>
      </c>
      <c r="T45" s="276"/>
      <c r="U45" s="276"/>
      <c r="V45" s="277"/>
    </row>
    <row r="46" spans="1:22" ht="16.5" customHeight="1" thickBot="1">
      <c r="A46" s="109"/>
      <c r="B46" s="110"/>
      <c r="C46" s="182" t="s">
        <v>13</v>
      </c>
      <c r="D46" s="184"/>
      <c r="E46" s="180"/>
      <c r="F46" s="181"/>
      <c r="G46" s="182" t="s">
        <v>22</v>
      </c>
      <c r="H46" s="183"/>
      <c r="I46" s="184"/>
      <c r="J46" s="180"/>
      <c r="K46" s="181"/>
      <c r="L46" s="182" t="s">
        <v>23</v>
      </c>
      <c r="M46" s="183"/>
      <c r="N46" s="184"/>
      <c r="O46" s="180"/>
      <c r="P46" s="181"/>
      <c r="Q46" s="282"/>
      <c r="R46" s="48"/>
      <c r="S46" s="278" t="s">
        <v>104</v>
      </c>
      <c r="T46" s="279"/>
      <c r="U46" s="279"/>
      <c r="V46" s="280"/>
    </row>
    <row r="47" spans="1:22" ht="12" customHeight="1">
      <c r="A47" s="187"/>
      <c r="B47" s="188"/>
      <c r="C47" s="188"/>
      <c r="D47" s="188"/>
      <c r="E47" s="188"/>
      <c r="F47" s="188"/>
      <c r="G47" s="188"/>
      <c r="H47" s="188"/>
      <c r="I47" s="188"/>
      <c r="J47" s="188"/>
      <c r="K47" s="188"/>
      <c r="L47" s="188"/>
      <c r="M47" s="188"/>
      <c r="N47" s="188"/>
      <c r="O47" s="188"/>
      <c r="P47" s="188"/>
      <c r="Q47" s="188"/>
      <c r="R47" s="189"/>
      <c r="S47" s="278" t="s">
        <v>105</v>
      </c>
      <c r="T47" s="279"/>
      <c r="U47" s="279"/>
      <c r="V47" s="280"/>
    </row>
    <row r="48" spans="1:22" ht="16.5" customHeight="1" thickBot="1">
      <c r="A48" s="41" t="s">
        <v>51</v>
      </c>
      <c r="B48" s="185"/>
      <c r="C48" s="185"/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5"/>
      <c r="R48" s="186"/>
      <c r="S48" s="272"/>
      <c r="T48" s="273"/>
      <c r="U48" s="273"/>
      <c r="V48" s="274"/>
    </row>
    <row r="49" spans="1:22" ht="16.5" customHeight="1">
      <c r="A49" s="187"/>
      <c r="B49" s="199"/>
      <c r="C49" s="199"/>
      <c r="D49" s="199"/>
      <c r="E49" s="199"/>
      <c r="F49" s="199"/>
      <c r="G49" s="199"/>
      <c r="H49" s="199"/>
      <c r="I49" s="199"/>
      <c r="J49" s="199"/>
      <c r="K49" s="199"/>
      <c r="L49" s="199"/>
      <c r="M49" s="199"/>
      <c r="N49" s="199"/>
      <c r="O49" s="199"/>
      <c r="P49" s="199"/>
      <c r="Q49" s="199"/>
      <c r="R49" s="200"/>
      <c r="S49" s="190"/>
      <c r="T49" s="191"/>
      <c r="U49" s="191"/>
      <c r="V49" s="192"/>
    </row>
    <row r="50" spans="1:22" ht="16.5" customHeight="1">
      <c r="A50" s="187"/>
      <c r="B50" s="199"/>
      <c r="C50" s="199"/>
      <c r="D50" s="199"/>
      <c r="E50" s="199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200"/>
      <c r="S50" s="193"/>
      <c r="T50" s="194"/>
      <c r="U50" s="194"/>
      <c r="V50" s="195"/>
    </row>
    <row r="51" spans="1:22" ht="16.5" customHeight="1">
      <c r="A51" s="187"/>
      <c r="B51" s="199"/>
      <c r="C51" s="199"/>
      <c r="D51" s="199"/>
      <c r="E51" s="199"/>
      <c r="F51" s="199"/>
      <c r="G51" s="199"/>
      <c r="H51" s="199"/>
      <c r="I51" s="199"/>
      <c r="J51" s="199"/>
      <c r="K51" s="199"/>
      <c r="L51" s="199"/>
      <c r="M51" s="199"/>
      <c r="N51" s="199"/>
      <c r="O51" s="199"/>
      <c r="P51" s="199"/>
      <c r="Q51" s="199"/>
      <c r="R51" s="200"/>
      <c r="S51" s="193"/>
      <c r="T51" s="194"/>
      <c r="U51" s="194"/>
      <c r="V51" s="195"/>
    </row>
    <row r="52" spans="1:22" ht="9" customHeight="1">
      <c r="A52" s="187"/>
      <c r="B52" s="188"/>
      <c r="C52" s="188"/>
      <c r="D52" s="188"/>
      <c r="E52" s="188"/>
      <c r="F52" s="188"/>
      <c r="G52" s="188"/>
      <c r="H52" s="188"/>
      <c r="I52" s="188"/>
      <c r="J52" s="188"/>
      <c r="K52" s="188"/>
      <c r="L52" s="188"/>
      <c r="M52" s="188"/>
      <c r="N52" s="188"/>
      <c r="O52" s="188"/>
      <c r="P52" s="188"/>
      <c r="Q52" s="188"/>
      <c r="R52" s="189"/>
      <c r="S52" s="193"/>
      <c r="T52" s="194"/>
      <c r="U52" s="194"/>
      <c r="V52" s="195"/>
    </row>
    <row r="53" spans="1:22" ht="15.75" customHeight="1">
      <c r="A53" s="243" t="s">
        <v>21</v>
      </c>
      <c r="B53" s="244"/>
      <c r="C53" s="244"/>
      <c r="D53" s="244"/>
      <c r="E53" s="244"/>
      <c r="F53" s="244"/>
      <c r="G53" s="244"/>
      <c r="H53" s="244"/>
      <c r="I53" s="188"/>
      <c r="J53" s="188"/>
      <c r="K53" s="188"/>
      <c r="L53" s="188"/>
      <c r="M53" s="188"/>
      <c r="N53" s="188"/>
      <c r="O53" s="188"/>
      <c r="P53" s="188"/>
      <c r="Q53" s="188"/>
      <c r="R53" s="189"/>
      <c r="S53" s="193"/>
      <c r="T53" s="194"/>
      <c r="U53" s="194"/>
      <c r="V53" s="195"/>
    </row>
    <row r="54" spans="1:22" ht="15.75" customHeight="1">
      <c r="A54" s="243" t="s">
        <v>107</v>
      </c>
      <c r="B54" s="244"/>
      <c r="C54" s="244"/>
      <c r="D54" s="244"/>
      <c r="E54" s="244"/>
      <c r="F54" s="244"/>
      <c r="G54" s="244"/>
      <c r="H54" s="244"/>
      <c r="I54" s="188"/>
      <c r="J54" s="188"/>
      <c r="K54" s="188"/>
      <c r="L54" s="188"/>
      <c r="M54" s="188"/>
      <c r="N54" s="188"/>
      <c r="O54" s="188"/>
      <c r="P54" s="188"/>
      <c r="Q54" s="188"/>
      <c r="R54" s="189"/>
      <c r="S54" s="193"/>
      <c r="T54" s="194"/>
      <c r="U54" s="194"/>
      <c r="V54" s="195"/>
    </row>
    <row r="55" spans="1:22" ht="12.75">
      <c r="A55" s="46"/>
      <c r="B55" s="228"/>
      <c r="C55" s="228"/>
      <c r="D55" s="228"/>
      <c r="E55" s="228"/>
      <c r="F55" s="178"/>
      <c r="G55" s="178"/>
      <c r="H55" s="178"/>
      <c r="I55" s="176"/>
      <c r="J55" s="176"/>
      <c r="K55" s="176"/>
      <c r="L55" s="176"/>
      <c r="M55" s="202"/>
      <c r="N55" s="202"/>
      <c r="O55" s="202"/>
      <c r="P55" s="202"/>
      <c r="Q55" s="202"/>
      <c r="R55" s="258"/>
      <c r="S55" s="193"/>
      <c r="T55" s="194"/>
      <c r="U55" s="194"/>
      <c r="V55" s="195"/>
    </row>
    <row r="56" spans="1:22" ht="12.75">
      <c r="A56" s="40" t="s">
        <v>46</v>
      </c>
      <c r="B56" s="229"/>
      <c r="C56" s="229"/>
      <c r="D56" s="229"/>
      <c r="E56" s="229"/>
      <c r="F56" s="179"/>
      <c r="G56" s="179"/>
      <c r="H56" s="179"/>
      <c r="I56" s="45"/>
      <c r="J56" s="232" t="s">
        <v>29</v>
      </c>
      <c r="K56" s="232"/>
      <c r="L56" s="232"/>
      <c r="M56" s="203"/>
      <c r="N56" s="203"/>
      <c r="O56" s="203"/>
      <c r="P56" s="203"/>
      <c r="Q56" s="259"/>
      <c r="R56" s="260"/>
      <c r="S56" s="193"/>
      <c r="T56" s="194"/>
      <c r="U56" s="194"/>
      <c r="V56" s="195"/>
    </row>
    <row r="57" spans="1:22" ht="16.5" customHeight="1" thickBot="1">
      <c r="A57" s="46"/>
      <c r="B57" s="201" t="s">
        <v>10</v>
      </c>
      <c r="C57" s="201"/>
      <c r="D57" s="201"/>
      <c r="E57" s="201"/>
      <c r="F57" s="201" t="s">
        <v>11</v>
      </c>
      <c r="G57" s="201"/>
      <c r="H57" s="201"/>
      <c r="I57" s="176"/>
      <c r="J57" s="176"/>
      <c r="K57" s="176"/>
      <c r="L57" s="176"/>
      <c r="M57" s="231" t="s">
        <v>10</v>
      </c>
      <c r="N57" s="231"/>
      <c r="O57" s="231"/>
      <c r="P57" s="231"/>
      <c r="Q57" s="176" t="s">
        <v>11</v>
      </c>
      <c r="R57" s="177"/>
      <c r="S57" s="193"/>
      <c r="T57" s="194"/>
      <c r="U57" s="194"/>
      <c r="V57" s="195"/>
    </row>
    <row r="58" spans="1:22" ht="15.75" customHeight="1">
      <c r="A58" s="187"/>
      <c r="B58" s="188"/>
      <c r="C58" s="188"/>
      <c r="D58" s="188"/>
      <c r="E58" s="188"/>
      <c r="F58" s="188"/>
      <c r="G58" s="188"/>
      <c r="H58" s="188"/>
      <c r="I58" s="189"/>
      <c r="J58" s="248" t="s">
        <v>54</v>
      </c>
      <c r="K58" s="249"/>
      <c r="L58" s="249"/>
      <c r="M58" s="249"/>
      <c r="N58" s="249"/>
      <c r="O58" s="249"/>
      <c r="P58" s="249"/>
      <c r="Q58" s="249"/>
      <c r="R58" s="250"/>
      <c r="S58" s="193"/>
      <c r="T58" s="194"/>
      <c r="U58" s="194"/>
      <c r="V58" s="195"/>
    </row>
    <row r="59" spans="1:22" ht="12.75">
      <c r="A59" s="46"/>
      <c r="B59" s="228"/>
      <c r="C59" s="228"/>
      <c r="D59" s="228"/>
      <c r="E59" s="228"/>
      <c r="F59" s="178"/>
      <c r="G59" s="178"/>
      <c r="H59" s="178"/>
      <c r="I59" s="188"/>
      <c r="J59" s="251"/>
      <c r="K59" s="252"/>
      <c r="L59" s="252"/>
      <c r="M59" s="252"/>
      <c r="N59" s="252"/>
      <c r="O59" s="252"/>
      <c r="P59" s="252"/>
      <c r="Q59" s="252"/>
      <c r="R59" s="253"/>
      <c r="S59" s="193"/>
      <c r="T59" s="194"/>
      <c r="U59" s="194"/>
      <c r="V59" s="195"/>
    </row>
    <row r="60" spans="1:22" ht="12.75">
      <c r="A60" s="40" t="s">
        <v>47</v>
      </c>
      <c r="B60" s="229"/>
      <c r="C60" s="229"/>
      <c r="D60" s="229"/>
      <c r="E60" s="229"/>
      <c r="F60" s="179"/>
      <c r="G60" s="179"/>
      <c r="H60" s="179"/>
      <c r="I60" s="188"/>
      <c r="J60" s="255" t="s">
        <v>52</v>
      </c>
      <c r="K60" s="256"/>
      <c r="L60" s="256"/>
      <c r="M60" s="256"/>
      <c r="N60" s="256"/>
      <c r="O60" s="256"/>
      <c r="P60" s="256"/>
      <c r="Q60" s="256"/>
      <c r="R60" s="257"/>
      <c r="S60" s="193"/>
      <c r="T60" s="194"/>
      <c r="U60" s="194"/>
      <c r="V60" s="195"/>
    </row>
    <row r="61" spans="1:22" ht="13.5" thickBot="1">
      <c r="A61" s="47"/>
      <c r="B61" s="204" t="s">
        <v>10</v>
      </c>
      <c r="C61" s="204"/>
      <c r="D61" s="204"/>
      <c r="E61" s="204"/>
      <c r="F61" s="204" t="s">
        <v>11</v>
      </c>
      <c r="G61" s="204"/>
      <c r="H61" s="204"/>
      <c r="I61" s="254"/>
      <c r="J61" s="245" t="s">
        <v>53</v>
      </c>
      <c r="K61" s="246"/>
      <c r="L61" s="246"/>
      <c r="M61" s="246"/>
      <c r="N61" s="246"/>
      <c r="O61" s="246"/>
      <c r="P61" s="246"/>
      <c r="Q61" s="246"/>
      <c r="R61" s="247"/>
      <c r="S61" s="196"/>
      <c r="T61" s="197"/>
      <c r="U61" s="197"/>
      <c r="V61" s="198"/>
    </row>
    <row r="62" ht="12.75">
      <c r="R62"/>
    </row>
    <row r="63" ht="12.75">
      <c r="R63"/>
    </row>
    <row r="64" spans="19:21" ht="12.75">
      <c r="S64" s="132"/>
      <c r="T64" s="73"/>
      <c r="U64" s="73"/>
    </row>
    <row r="65" spans="19:21" ht="12.75">
      <c r="S65" s="132"/>
      <c r="T65" s="73"/>
      <c r="U65" s="73"/>
    </row>
    <row r="66" spans="19:21" ht="12.75">
      <c r="S66" s="132"/>
      <c r="T66" s="73"/>
      <c r="U66" s="73"/>
    </row>
  </sheetData>
  <sheetProtection/>
  <mergeCells count="78">
    <mergeCell ref="Q57:R57"/>
    <mergeCell ref="F55:H56"/>
    <mergeCell ref="J46:K46"/>
    <mergeCell ref="L46:N46"/>
    <mergeCell ref="O46:P46"/>
    <mergeCell ref="B48:R48"/>
    <mergeCell ref="A52:R52"/>
    <mergeCell ref="S49:V61"/>
    <mergeCell ref="B49:R49"/>
    <mergeCell ref="B50:R50"/>
    <mergeCell ref="B51:R51"/>
    <mergeCell ref="F59:H60"/>
    <mergeCell ref="F57:H57"/>
    <mergeCell ref="M55:P56"/>
    <mergeCell ref="B61:E61"/>
    <mergeCell ref="B57:E57"/>
    <mergeCell ref="I55:L55"/>
    <mergeCell ref="S31:V31"/>
    <mergeCell ref="S8:V9"/>
    <mergeCell ref="O8:P8"/>
    <mergeCell ref="A9:P9"/>
    <mergeCell ref="L10:M10"/>
    <mergeCell ref="A11:P11"/>
    <mergeCell ref="A12:B12"/>
    <mergeCell ref="B1:R1"/>
    <mergeCell ref="B2:R2"/>
    <mergeCell ref="F6:H6"/>
    <mergeCell ref="G8:H8"/>
    <mergeCell ref="B6:D6"/>
    <mergeCell ref="B5:R5"/>
    <mergeCell ref="R33:R45"/>
    <mergeCell ref="B59:E60"/>
    <mergeCell ref="E10:K10"/>
    <mergeCell ref="B55:E56"/>
    <mergeCell ref="M57:P57"/>
    <mergeCell ref="J56:L56"/>
    <mergeCell ref="C46:D46"/>
    <mergeCell ref="E46:F46"/>
    <mergeCell ref="G46:I46"/>
    <mergeCell ref="B10:D10"/>
    <mergeCell ref="A1:A2"/>
    <mergeCell ref="A3:A4"/>
    <mergeCell ref="B3:R4"/>
    <mergeCell ref="I53:R54"/>
    <mergeCell ref="A49:A51"/>
    <mergeCell ref="O45:P45"/>
    <mergeCell ref="C12:P12"/>
    <mergeCell ref="E8:F8"/>
    <mergeCell ref="N10:P10"/>
    <mergeCell ref="B8:D8"/>
    <mergeCell ref="F61:H61"/>
    <mergeCell ref="A53:H53"/>
    <mergeCell ref="A54:H54"/>
    <mergeCell ref="J61:R61"/>
    <mergeCell ref="A58:I58"/>
    <mergeCell ref="J58:R59"/>
    <mergeCell ref="I57:L57"/>
    <mergeCell ref="I59:I61"/>
    <mergeCell ref="J60:R60"/>
    <mergeCell ref="Q55:R56"/>
    <mergeCell ref="X6:AC6"/>
    <mergeCell ref="X7:AC7"/>
    <mergeCell ref="I6:J6"/>
    <mergeCell ref="K6:L6"/>
    <mergeCell ref="O6:R6"/>
    <mergeCell ref="A7:P7"/>
    <mergeCell ref="Q7:R13"/>
    <mergeCell ref="J8:K8"/>
    <mergeCell ref="S48:V48"/>
    <mergeCell ref="A47:R47"/>
    <mergeCell ref="S45:V45"/>
    <mergeCell ref="S46:V46"/>
    <mergeCell ref="S47:V47"/>
    <mergeCell ref="Q45:Q46"/>
    <mergeCell ref="H45:I45"/>
    <mergeCell ref="C45:G45"/>
    <mergeCell ref="J45:N45"/>
    <mergeCell ref="A45:B45"/>
  </mergeCells>
  <printOptions horizontalCentered="1" verticalCentered="1"/>
  <pageMargins left="0.25" right="0.25" top="0.25" bottom="0.25" header="0.5" footer="0"/>
  <pageSetup blackAndWhite="1" fitToHeight="1" fitToWidth="1" horizontalDpi="600" verticalDpi="600" orientation="landscape" scale="68" r:id="rId2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AC66"/>
  <sheetViews>
    <sheetView showZeros="0" zoomScalePageLayoutView="0" workbookViewId="0" topLeftCell="A1">
      <selection activeCell="G8" sqref="G8:H8"/>
    </sheetView>
  </sheetViews>
  <sheetFormatPr defaultColWidth="9.140625" defaultRowHeight="12.75"/>
  <cols>
    <col min="1" max="1" width="13.00390625" style="0" customWidth="1"/>
    <col min="2" max="2" width="14.140625" style="0" customWidth="1"/>
    <col min="3" max="7" width="5.57421875" style="0" customWidth="1"/>
    <col min="8" max="8" width="5.421875" style="0" customWidth="1"/>
    <col min="9" max="9" width="5.57421875" style="0" customWidth="1"/>
    <col min="10" max="12" width="5.421875" style="0" customWidth="1"/>
    <col min="13" max="13" width="5.57421875" style="0" customWidth="1"/>
    <col min="14" max="15" width="5.421875" style="0" customWidth="1"/>
    <col min="16" max="16" width="5.28125" style="0" customWidth="1"/>
    <col min="17" max="17" width="6.421875" style="0" bestFit="1" customWidth="1"/>
    <col min="18" max="18" width="8.421875" style="3" bestFit="1" customWidth="1"/>
    <col min="19" max="19" width="13.28125" style="115" customWidth="1"/>
    <col min="20" max="20" width="12.00390625" style="50" customWidth="1"/>
    <col min="21" max="21" width="10.7109375" style="50" customWidth="1"/>
    <col min="22" max="22" width="10.28125" style="50" customWidth="1"/>
    <col min="23" max="23" width="6.140625" style="50" customWidth="1"/>
    <col min="24" max="24" width="14.57421875" style="50" customWidth="1"/>
    <col min="25" max="25" width="10.28125" style="50" bestFit="1" customWidth="1"/>
    <col min="26" max="26" width="11.00390625" style="50" customWidth="1"/>
    <col min="27" max="27" width="10.28125" style="50" bestFit="1" customWidth="1"/>
    <col min="28" max="29" width="12.28125" style="50" bestFit="1" customWidth="1"/>
    <col min="30" max="16384" width="9.140625" style="50" customWidth="1"/>
  </cols>
  <sheetData>
    <row r="1" spans="1:22" ht="12.75">
      <c r="A1" s="234" t="s">
        <v>59</v>
      </c>
      <c r="B1" s="218" t="s">
        <v>14</v>
      </c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9"/>
      <c r="S1" s="127"/>
      <c r="T1" s="116" t="s">
        <v>106</v>
      </c>
      <c r="U1" s="117"/>
      <c r="V1" s="118"/>
    </row>
    <row r="2" spans="1:22" ht="12.75">
      <c r="A2" s="235"/>
      <c r="B2" s="201" t="s">
        <v>71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20"/>
      <c r="S2" s="128"/>
      <c r="T2" s="53"/>
      <c r="U2" s="53"/>
      <c r="V2" s="54"/>
    </row>
    <row r="3" spans="1:22" ht="12.75">
      <c r="A3" s="235" t="s">
        <v>102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6"/>
      <c r="S3" s="128"/>
      <c r="T3" s="53" t="s">
        <v>72</v>
      </c>
      <c r="U3" s="53"/>
      <c r="V3" s="54"/>
    </row>
    <row r="4" spans="1:22" ht="13.5" thickBot="1">
      <c r="A4" s="237"/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6"/>
      <c r="S4" s="128"/>
      <c r="T4" s="119" t="s">
        <v>60</v>
      </c>
      <c r="U4" s="53"/>
      <c r="V4" s="54"/>
    </row>
    <row r="5" spans="1:22" ht="16.5" thickBot="1">
      <c r="A5" s="152"/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6"/>
      <c r="S5" s="128"/>
      <c r="T5" s="119" t="s">
        <v>61</v>
      </c>
      <c r="U5" s="53"/>
      <c r="V5" s="54"/>
    </row>
    <row r="6" spans="1:29" ht="13.5" thickBot="1">
      <c r="A6" s="40" t="s">
        <v>16</v>
      </c>
      <c r="B6" s="224">
        <f>'Pay16_07-24-12'!B6:D6</f>
        <v>0</v>
      </c>
      <c r="C6" s="224"/>
      <c r="D6" s="224"/>
      <c r="E6" s="42" t="s">
        <v>58</v>
      </c>
      <c r="F6" s="222">
        <f>'Pay16_07-24-12'!F6:H6</f>
        <v>0</v>
      </c>
      <c r="G6" s="222"/>
      <c r="H6" s="222"/>
      <c r="I6" s="267" t="s">
        <v>31</v>
      </c>
      <c r="J6" s="267"/>
      <c r="K6" s="268">
        <f>'Pay16_07-24-12'!K6:L6</f>
        <v>0</v>
      </c>
      <c r="L6" s="268"/>
      <c r="M6" s="39"/>
      <c r="N6" s="44" t="s">
        <v>42</v>
      </c>
      <c r="O6" s="224">
        <f>'Pay16_07-24-12'!O6:R6</f>
        <v>0</v>
      </c>
      <c r="P6" s="224"/>
      <c r="Q6" s="224"/>
      <c r="R6" s="269"/>
      <c r="S6" s="128"/>
      <c r="T6" s="119" t="s">
        <v>62</v>
      </c>
      <c r="U6" s="53"/>
      <c r="V6" s="54"/>
      <c r="X6" s="261" t="s">
        <v>41</v>
      </c>
      <c r="Y6" s="262"/>
      <c r="Z6" s="262"/>
      <c r="AA6" s="262"/>
      <c r="AB6" s="262"/>
      <c r="AC6" s="263"/>
    </row>
    <row r="7" spans="1:29" ht="6" customHeight="1" thickBot="1">
      <c r="A7" s="213"/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270"/>
      <c r="R7" s="271"/>
      <c r="S7" s="129"/>
      <c r="T7" s="120"/>
      <c r="U7" s="120"/>
      <c r="V7" s="121"/>
      <c r="X7" s="264"/>
      <c r="Y7" s="265"/>
      <c r="Z7" s="265"/>
      <c r="AA7" s="265"/>
      <c r="AB7" s="265"/>
      <c r="AC7" s="266"/>
    </row>
    <row r="8" spans="1:29" ht="15" customHeight="1">
      <c r="A8" s="40" t="s">
        <v>17</v>
      </c>
      <c r="B8" s="224">
        <f>'Pay16_07-24-12'!B8:D8</f>
        <v>0</v>
      </c>
      <c r="C8" s="224"/>
      <c r="D8" s="224"/>
      <c r="E8" s="232" t="s">
        <v>18</v>
      </c>
      <c r="F8" s="232"/>
      <c r="G8" s="223">
        <f>'Pay16_07-24-12'!G8:H8+14</f>
        <v>41115</v>
      </c>
      <c r="H8" s="223"/>
      <c r="I8" s="43" t="s">
        <v>19</v>
      </c>
      <c r="J8" s="223">
        <f>G8+13</f>
        <v>41128</v>
      </c>
      <c r="K8" s="223"/>
      <c r="L8" s="39"/>
      <c r="M8" s="42" t="s">
        <v>12</v>
      </c>
      <c r="N8" s="15">
        <f>'Pay16_07-24-12'!N8</f>
        <v>0</v>
      </c>
      <c r="O8" s="188"/>
      <c r="P8" s="188"/>
      <c r="Q8" s="188"/>
      <c r="R8" s="189"/>
      <c r="S8" s="207"/>
      <c r="T8" s="208"/>
      <c r="U8" s="208"/>
      <c r="V8" s="209"/>
      <c r="X8" s="52" t="s">
        <v>24</v>
      </c>
      <c r="Y8" s="34"/>
      <c r="Z8" s="53"/>
      <c r="AA8" s="53"/>
      <c r="AB8" s="53"/>
      <c r="AC8" s="54"/>
    </row>
    <row r="9" spans="1:29" ht="6" customHeight="1" thickBot="1">
      <c r="A9" s="213"/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88"/>
      <c r="R9" s="189"/>
      <c r="S9" s="210"/>
      <c r="T9" s="211"/>
      <c r="U9" s="211"/>
      <c r="V9" s="212"/>
      <c r="X9" s="52"/>
      <c r="Y9" s="34"/>
      <c r="Z9" s="53"/>
      <c r="AA9" s="53"/>
      <c r="AB9" s="53"/>
      <c r="AC9" s="54"/>
    </row>
    <row r="10" spans="1:29" ht="13.5" customHeight="1">
      <c r="A10" s="41" t="s">
        <v>48</v>
      </c>
      <c r="B10" s="233">
        <f>'Pay16_07-24-12'!B10:D10</f>
        <v>0</v>
      </c>
      <c r="C10" s="233"/>
      <c r="D10" s="233"/>
      <c r="E10" s="230" t="s">
        <v>49</v>
      </c>
      <c r="F10" s="230"/>
      <c r="G10" s="230"/>
      <c r="H10" s="230"/>
      <c r="I10" s="230"/>
      <c r="J10" s="230"/>
      <c r="K10" s="230"/>
      <c r="L10" s="214">
        <f>J8+10</f>
        <v>41138</v>
      </c>
      <c r="M10" s="215"/>
      <c r="N10" s="188"/>
      <c r="O10" s="188"/>
      <c r="P10" s="188"/>
      <c r="Q10" s="188"/>
      <c r="R10" s="188"/>
      <c r="S10" s="130"/>
      <c r="T10" s="122"/>
      <c r="U10" s="123"/>
      <c r="V10" s="123"/>
      <c r="X10" s="52"/>
      <c r="Y10" s="34"/>
      <c r="Z10" s="53"/>
      <c r="AA10" s="53"/>
      <c r="AB10" s="53"/>
      <c r="AC10" s="54"/>
    </row>
    <row r="11" spans="1:29" ht="13.5" customHeight="1" thickBot="1">
      <c r="A11" s="213"/>
      <c r="B11" s="176"/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88"/>
      <c r="R11" s="188"/>
      <c r="S11" s="131"/>
      <c r="T11" s="124"/>
      <c r="U11" s="124"/>
      <c r="V11" s="125"/>
      <c r="X11" s="52" t="s">
        <v>35</v>
      </c>
      <c r="Y11" s="32">
        <f>Y8/2080</f>
        <v>0</v>
      </c>
      <c r="Z11" s="53"/>
      <c r="AA11" s="53"/>
      <c r="AB11" s="53"/>
      <c r="AC11" s="54"/>
    </row>
    <row r="12" spans="1:29" ht="14.25" customHeight="1" thickBot="1">
      <c r="A12" s="216"/>
      <c r="B12" s="217"/>
      <c r="C12" s="240" t="s">
        <v>43</v>
      </c>
      <c r="D12" s="241"/>
      <c r="E12" s="241"/>
      <c r="F12" s="241"/>
      <c r="G12" s="241"/>
      <c r="H12" s="241"/>
      <c r="I12" s="241"/>
      <c r="J12" s="241"/>
      <c r="K12" s="241"/>
      <c r="L12" s="241"/>
      <c r="M12" s="241"/>
      <c r="N12" s="241"/>
      <c r="O12" s="241"/>
      <c r="P12" s="242"/>
      <c r="Q12" s="188"/>
      <c r="R12" s="188"/>
      <c r="S12" s="131"/>
      <c r="T12" s="124" t="s">
        <v>63</v>
      </c>
      <c r="U12" s="124"/>
      <c r="V12" s="125"/>
      <c r="X12" s="52" t="s">
        <v>36</v>
      </c>
      <c r="Y12" s="33"/>
      <c r="Z12" s="53"/>
      <c r="AA12" s="53"/>
      <c r="AB12" s="53"/>
      <c r="AC12" s="54"/>
    </row>
    <row r="13" spans="1:29" ht="13.5" thickBot="1">
      <c r="A13" s="77" t="s">
        <v>56</v>
      </c>
      <c r="B13" s="78" t="s">
        <v>55</v>
      </c>
      <c r="C13" s="81">
        <f>G8</f>
        <v>41115</v>
      </c>
      <c r="D13" s="82">
        <f aca="true" t="shared" si="0" ref="D13:P13">C13+1</f>
        <v>41116</v>
      </c>
      <c r="E13" s="83">
        <f t="shared" si="0"/>
        <v>41117</v>
      </c>
      <c r="F13" s="82">
        <f t="shared" si="0"/>
        <v>41118</v>
      </c>
      <c r="G13" s="83">
        <f t="shared" si="0"/>
        <v>41119</v>
      </c>
      <c r="H13" s="82">
        <f t="shared" si="0"/>
        <v>41120</v>
      </c>
      <c r="I13" s="83">
        <f t="shared" si="0"/>
        <v>41121</v>
      </c>
      <c r="J13" s="84">
        <f t="shared" si="0"/>
        <v>41122</v>
      </c>
      <c r="K13" s="83">
        <f t="shared" si="0"/>
        <v>41123</v>
      </c>
      <c r="L13" s="82">
        <f t="shared" si="0"/>
        <v>41124</v>
      </c>
      <c r="M13" s="83">
        <f t="shared" si="0"/>
        <v>41125</v>
      </c>
      <c r="N13" s="82">
        <f t="shared" si="0"/>
        <v>41126</v>
      </c>
      <c r="O13" s="83">
        <f t="shared" si="0"/>
        <v>41127</v>
      </c>
      <c r="P13" s="85">
        <f t="shared" si="0"/>
        <v>41128</v>
      </c>
      <c r="Q13" s="188"/>
      <c r="R13" s="188"/>
      <c r="S13" s="131"/>
      <c r="T13" s="124" t="s">
        <v>75</v>
      </c>
      <c r="U13" s="124"/>
      <c r="V13" s="125"/>
      <c r="X13" s="55"/>
      <c r="Y13" s="51" t="s">
        <v>37</v>
      </c>
      <c r="Z13" s="51" t="s">
        <v>37</v>
      </c>
      <c r="AA13" s="51" t="s">
        <v>25</v>
      </c>
      <c r="AB13" s="51" t="s">
        <v>27</v>
      </c>
      <c r="AC13" s="56" t="s">
        <v>2</v>
      </c>
    </row>
    <row r="14" spans="1:29" ht="13.5" thickBot="1">
      <c r="A14" s="79" t="s">
        <v>57</v>
      </c>
      <c r="B14" s="80" t="s">
        <v>50</v>
      </c>
      <c r="C14" s="86">
        <f aca="true" t="shared" si="1" ref="C14:P14">WEEKDAY(C13)</f>
        <v>4</v>
      </c>
      <c r="D14" s="87">
        <f t="shared" si="1"/>
        <v>5</v>
      </c>
      <c r="E14" s="88">
        <f t="shared" si="1"/>
        <v>6</v>
      </c>
      <c r="F14" s="87">
        <f t="shared" si="1"/>
        <v>7</v>
      </c>
      <c r="G14" s="88">
        <f t="shared" si="1"/>
        <v>1</v>
      </c>
      <c r="H14" s="87">
        <f t="shared" si="1"/>
        <v>2</v>
      </c>
      <c r="I14" s="88">
        <f t="shared" si="1"/>
        <v>3</v>
      </c>
      <c r="J14" s="89">
        <f t="shared" si="1"/>
        <v>4</v>
      </c>
      <c r="K14" s="88">
        <f t="shared" si="1"/>
        <v>5</v>
      </c>
      <c r="L14" s="87">
        <f t="shared" si="1"/>
        <v>6</v>
      </c>
      <c r="M14" s="88">
        <f t="shared" si="1"/>
        <v>7</v>
      </c>
      <c r="N14" s="87">
        <f t="shared" si="1"/>
        <v>1</v>
      </c>
      <c r="O14" s="88">
        <f t="shared" si="1"/>
        <v>2</v>
      </c>
      <c r="P14" s="90">
        <f t="shared" si="1"/>
        <v>3</v>
      </c>
      <c r="Q14" s="91" t="s">
        <v>2</v>
      </c>
      <c r="R14" s="142" t="s">
        <v>15</v>
      </c>
      <c r="S14" s="131"/>
      <c r="T14" s="124" t="s">
        <v>65</v>
      </c>
      <c r="U14" s="124"/>
      <c r="V14" s="125"/>
      <c r="X14" s="57"/>
      <c r="Y14" s="58" t="s">
        <v>38</v>
      </c>
      <c r="Z14" s="58" t="s">
        <v>39</v>
      </c>
      <c r="AA14" s="58" t="s">
        <v>26</v>
      </c>
      <c r="AB14" s="58" t="s">
        <v>28</v>
      </c>
      <c r="AC14" s="59" t="s">
        <v>40</v>
      </c>
    </row>
    <row r="15" spans="1:29" ht="15.75" customHeight="1">
      <c r="A15" s="172">
        <f>'Pay16_07-24-12'!A15</f>
        <v>0</v>
      </c>
      <c r="B15" s="157">
        <f>'Pay16_07-24-12'!B15</f>
        <v>1</v>
      </c>
      <c r="C15" s="27"/>
      <c r="D15" s="28"/>
      <c r="E15" s="29"/>
      <c r="F15" s="7"/>
      <c r="G15" s="8"/>
      <c r="H15" s="28"/>
      <c r="I15" s="29"/>
      <c r="J15" s="30"/>
      <c r="K15" s="29"/>
      <c r="L15" s="28"/>
      <c r="M15" s="8"/>
      <c r="N15" s="7"/>
      <c r="O15" s="29"/>
      <c r="P15" s="31"/>
      <c r="Q15" s="93">
        <f>SUM(C15:P15)</f>
        <v>0</v>
      </c>
      <c r="R15" s="161">
        <f>ROUND(IF(Q15&gt;0,Q15/$Q$32,B15),2)</f>
        <v>1</v>
      </c>
      <c r="S15" s="158"/>
      <c r="T15" s="124" t="s">
        <v>76</v>
      </c>
      <c r="U15" s="124"/>
      <c r="V15" s="125"/>
      <c r="X15" s="173">
        <f aca="true" t="shared" si="2" ref="X15:X31">A15</f>
        <v>0</v>
      </c>
      <c r="Y15" s="36"/>
      <c r="Z15" s="60">
        <f aca="true" t="shared" si="3" ref="Z15:Z31">(AA15+AB15)*Y15</f>
        <v>0</v>
      </c>
      <c r="AA15" s="61">
        <f aca="true" t="shared" si="4" ref="AA15:AA31">IF($B$32&gt;0,80*$Y$11*R15,($Y$11*Q15)+($Y$11*$Q$43*R15))</f>
        <v>0</v>
      </c>
      <c r="AB15" s="62">
        <f aca="true" t="shared" si="5" ref="AB15:AB31">AA15*$Y$12</f>
        <v>0</v>
      </c>
      <c r="AC15" s="62">
        <f aca="true" t="shared" si="6" ref="AC15:AC31">SUM(Z15:AB15)</f>
        <v>0</v>
      </c>
    </row>
    <row r="16" spans="1:29" ht="15.75" customHeight="1">
      <c r="A16" s="172">
        <f>'Pay16_07-24-12'!A16</f>
        <v>0</v>
      </c>
      <c r="B16" s="157">
        <f>'Pay16_07-24-12'!B16</f>
        <v>0</v>
      </c>
      <c r="C16" s="10"/>
      <c r="D16" s="2"/>
      <c r="E16" s="1"/>
      <c r="F16" s="2"/>
      <c r="G16" s="1"/>
      <c r="H16" s="2"/>
      <c r="I16" s="1"/>
      <c r="J16" s="6"/>
      <c r="K16" s="1"/>
      <c r="L16" s="2"/>
      <c r="M16" s="1"/>
      <c r="N16" s="2"/>
      <c r="O16" s="1"/>
      <c r="P16" s="13"/>
      <c r="Q16" s="93">
        <f aca="true" t="shared" si="7" ref="Q16:Q31">SUM(C16:P16)</f>
        <v>0</v>
      </c>
      <c r="R16" s="162">
        <f aca="true" t="shared" si="8" ref="R16:R31">ROUND(IF(Q16&gt;0,Q16/$Q$32,B16),2)</f>
        <v>0</v>
      </c>
      <c r="S16" s="158"/>
      <c r="T16" s="124" t="s">
        <v>66</v>
      </c>
      <c r="U16" s="124"/>
      <c r="V16" s="125"/>
      <c r="X16" s="174">
        <f t="shared" si="2"/>
        <v>0</v>
      </c>
      <c r="Y16" s="37"/>
      <c r="Z16" s="63">
        <f t="shared" si="3"/>
        <v>0</v>
      </c>
      <c r="AA16" s="64">
        <f t="shared" si="4"/>
        <v>0</v>
      </c>
      <c r="AB16" s="65">
        <f t="shared" si="5"/>
        <v>0</v>
      </c>
      <c r="AC16" s="65">
        <f t="shared" si="6"/>
        <v>0</v>
      </c>
    </row>
    <row r="17" spans="1:29" ht="15.75" customHeight="1">
      <c r="A17" s="172">
        <f>'Pay16_07-24-12'!A17</f>
        <v>0</v>
      </c>
      <c r="B17" s="157">
        <f>'Pay16_07-24-12'!B17</f>
        <v>0</v>
      </c>
      <c r="C17" s="10"/>
      <c r="D17" s="2"/>
      <c r="E17" s="49"/>
      <c r="F17" s="2"/>
      <c r="G17" s="1"/>
      <c r="H17" s="2"/>
      <c r="I17" s="1"/>
      <c r="J17" s="6"/>
      <c r="K17" s="1"/>
      <c r="L17" s="2"/>
      <c r="M17" s="1"/>
      <c r="N17" s="2"/>
      <c r="O17" s="1"/>
      <c r="P17" s="13"/>
      <c r="Q17" s="93">
        <f t="shared" si="7"/>
        <v>0</v>
      </c>
      <c r="R17" s="162">
        <f t="shared" si="8"/>
        <v>0</v>
      </c>
      <c r="S17" s="158"/>
      <c r="T17" s="124" t="s">
        <v>64</v>
      </c>
      <c r="U17" s="124"/>
      <c r="V17" s="125"/>
      <c r="X17" s="174">
        <f t="shared" si="2"/>
        <v>0</v>
      </c>
      <c r="Y17" s="37"/>
      <c r="Z17" s="63">
        <f t="shared" si="3"/>
        <v>0</v>
      </c>
      <c r="AA17" s="64">
        <f t="shared" si="4"/>
        <v>0</v>
      </c>
      <c r="AB17" s="65">
        <f t="shared" si="5"/>
        <v>0</v>
      </c>
      <c r="AC17" s="65">
        <f t="shared" si="6"/>
        <v>0</v>
      </c>
    </row>
    <row r="18" spans="1:29" ht="15.75" customHeight="1">
      <c r="A18" s="172">
        <f>'Pay16_07-24-12'!A18</f>
        <v>0</v>
      </c>
      <c r="B18" s="157">
        <f>'Pay16_07-24-12'!B18</f>
        <v>0</v>
      </c>
      <c r="C18" s="10"/>
      <c r="D18" s="2"/>
      <c r="E18" s="1"/>
      <c r="F18" s="2"/>
      <c r="G18" s="1"/>
      <c r="H18" s="2"/>
      <c r="I18" s="1"/>
      <c r="J18" s="6"/>
      <c r="K18" s="1"/>
      <c r="L18" s="2"/>
      <c r="M18" s="1"/>
      <c r="N18" s="2"/>
      <c r="O18" s="1"/>
      <c r="P18" s="13"/>
      <c r="Q18" s="93">
        <f t="shared" si="7"/>
        <v>0</v>
      </c>
      <c r="R18" s="162">
        <f t="shared" si="8"/>
        <v>0</v>
      </c>
      <c r="S18" s="158"/>
      <c r="T18" s="124" t="s">
        <v>67</v>
      </c>
      <c r="U18" s="124"/>
      <c r="V18" s="125"/>
      <c r="X18" s="174">
        <f t="shared" si="2"/>
        <v>0</v>
      </c>
      <c r="Y18" s="37"/>
      <c r="Z18" s="63">
        <f t="shared" si="3"/>
        <v>0</v>
      </c>
      <c r="AA18" s="64">
        <f t="shared" si="4"/>
        <v>0</v>
      </c>
      <c r="AB18" s="65">
        <f t="shared" si="5"/>
        <v>0</v>
      </c>
      <c r="AC18" s="65">
        <f t="shared" si="6"/>
        <v>0</v>
      </c>
    </row>
    <row r="19" spans="1:29" ht="15.75" customHeight="1">
      <c r="A19" s="172">
        <f>'Pay16_07-24-12'!A19</f>
        <v>0</v>
      </c>
      <c r="B19" s="157">
        <f>'Pay16_07-24-12'!B19</f>
        <v>0</v>
      </c>
      <c r="C19" s="10"/>
      <c r="D19" s="2"/>
      <c r="E19" s="1"/>
      <c r="F19" s="2"/>
      <c r="G19" s="1"/>
      <c r="H19" s="2"/>
      <c r="I19" s="1"/>
      <c r="J19" s="6"/>
      <c r="K19" s="1"/>
      <c r="L19" s="2"/>
      <c r="M19" s="1"/>
      <c r="N19" s="2"/>
      <c r="O19" s="1"/>
      <c r="P19" s="13"/>
      <c r="Q19" s="93">
        <f t="shared" si="7"/>
        <v>0</v>
      </c>
      <c r="R19" s="162">
        <f t="shared" si="8"/>
        <v>0</v>
      </c>
      <c r="S19" s="158"/>
      <c r="T19" s="124" t="s">
        <v>73</v>
      </c>
      <c r="U19" s="124"/>
      <c r="V19" s="125"/>
      <c r="X19" s="174">
        <f t="shared" si="2"/>
        <v>0</v>
      </c>
      <c r="Y19" s="37"/>
      <c r="Z19" s="63">
        <f t="shared" si="3"/>
        <v>0</v>
      </c>
      <c r="AA19" s="64">
        <f t="shared" si="4"/>
        <v>0</v>
      </c>
      <c r="AB19" s="65">
        <f t="shared" si="5"/>
        <v>0</v>
      </c>
      <c r="AC19" s="65">
        <f t="shared" si="6"/>
        <v>0</v>
      </c>
    </row>
    <row r="20" spans="1:29" ht="15.75" customHeight="1" thickBot="1">
      <c r="A20" s="172">
        <f>'Pay16_07-24-12'!A20</f>
        <v>0</v>
      </c>
      <c r="B20" s="157">
        <f>'Pay16_07-24-12'!B20</f>
        <v>0</v>
      </c>
      <c r="C20" s="10"/>
      <c r="D20" s="2"/>
      <c r="E20" s="1"/>
      <c r="F20" s="159"/>
      <c r="G20" s="159"/>
      <c r="H20" s="159"/>
      <c r="I20" s="13"/>
      <c r="J20" s="10"/>
      <c r="K20" s="159"/>
      <c r="L20" s="159"/>
      <c r="M20" s="2"/>
      <c r="N20" s="2"/>
      <c r="O20" s="1"/>
      <c r="P20" s="13"/>
      <c r="Q20" s="93">
        <f t="shared" si="7"/>
        <v>0</v>
      </c>
      <c r="R20" s="162">
        <f t="shared" si="8"/>
        <v>0</v>
      </c>
      <c r="S20" s="160"/>
      <c r="T20" s="126"/>
      <c r="U20" s="143"/>
      <c r="V20" s="144"/>
      <c r="X20" s="174">
        <f t="shared" si="2"/>
        <v>0</v>
      </c>
      <c r="Y20" s="37"/>
      <c r="Z20" s="63">
        <f t="shared" si="3"/>
        <v>0</v>
      </c>
      <c r="AA20" s="64">
        <f t="shared" si="4"/>
        <v>0</v>
      </c>
      <c r="AB20" s="65">
        <f t="shared" si="5"/>
        <v>0</v>
      </c>
      <c r="AC20" s="65">
        <f t="shared" si="6"/>
        <v>0</v>
      </c>
    </row>
    <row r="21" spans="1:29" ht="15.75" customHeight="1">
      <c r="A21" s="172">
        <f>'Pay16_07-24-12'!A21</f>
        <v>0</v>
      </c>
      <c r="B21" s="157">
        <f>'Pay16_07-24-12'!B21</f>
        <v>0</v>
      </c>
      <c r="C21" s="19"/>
      <c r="D21" s="16"/>
      <c r="E21" s="15"/>
      <c r="F21" s="21"/>
      <c r="G21" s="21"/>
      <c r="H21" s="21"/>
      <c r="I21" s="17"/>
      <c r="J21" s="19"/>
      <c r="K21" s="21"/>
      <c r="L21" s="21"/>
      <c r="M21" s="16"/>
      <c r="N21" s="16"/>
      <c r="O21" s="15"/>
      <c r="P21" s="17"/>
      <c r="Q21" s="93">
        <f t="shared" si="7"/>
        <v>0</v>
      </c>
      <c r="R21" s="162">
        <f t="shared" si="8"/>
        <v>0</v>
      </c>
      <c r="S21" s="169"/>
      <c r="T21" s="33"/>
      <c r="U21" s="170"/>
      <c r="V21" s="171"/>
      <c r="X21" s="174">
        <f aca="true" t="shared" si="9" ref="X21:X29">A21</f>
        <v>0</v>
      </c>
      <c r="Y21" s="37"/>
      <c r="Z21" s="63">
        <f aca="true" t="shared" si="10" ref="Z21:Z29">(AA21+AB21)*Y21</f>
        <v>0</v>
      </c>
      <c r="AA21" s="64">
        <f aca="true" t="shared" si="11" ref="AA21:AA29">IF($B$32&gt;0,80*$Y$11*R21,($Y$11*Q21)+($Y$11*$Q$43*R21))</f>
        <v>0</v>
      </c>
      <c r="AB21" s="65">
        <f aca="true" t="shared" si="12" ref="AB21:AB29">AA21*$Y$12</f>
        <v>0</v>
      </c>
      <c r="AC21" s="65">
        <f aca="true" t="shared" si="13" ref="AC21:AC29">SUM(Z21:AB21)</f>
        <v>0</v>
      </c>
    </row>
    <row r="22" spans="1:29" ht="15.75" customHeight="1">
      <c r="A22" s="172">
        <f>'Pay16_07-24-12'!A22</f>
        <v>0</v>
      </c>
      <c r="B22" s="157">
        <f>'Pay16_07-24-12'!B22</f>
        <v>0</v>
      </c>
      <c r="C22" s="19"/>
      <c r="D22" s="16"/>
      <c r="E22" s="15"/>
      <c r="F22" s="21"/>
      <c r="G22" s="21"/>
      <c r="H22" s="21"/>
      <c r="I22" s="17"/>
      <c r="J22" s="19"/>
      <c r="K22" s="21"/>
      <c r="L22" s="21"/>
      <c r="M22" s="16"/>
      <c r="N22" s="16"/>
      <c r="O22" s="15"/>
      <c r="P22" s="17"/>
      <c r="Q22" s="93">
        <f>SUM(C22:P22)</f>
        <v>0</v>
      </c>
      <c r="R22" s="162">
        <f>ROUND(IF(Q22&gt;0,Q22/$Q$32,B22),2)</f>
        <v>0</v>
      </c>
      <c r="S22" s="169"/>
      <c r="T22" s="33"/>
      <c r="U22" s="170"/>
      <c r="V22" s="171"/>
      <c r="X22" s="174">
        <f t="shared" si="9"/>
        <v>0</v>
      </c>
      <c r="Y22" s="37"/>
      <c r="Z22" s="63">
        <f t="shared" si="10"/>
        <v>0</v>
      </c>
      <c r="AA22" s="64">
        <f t="shared" si="11"/>
        <v>0</v>
      </c>
      <c r="AB22" s="65">
        <f t="shared" si="12"/>
        <v>0</v>
      </c>
      <c r="AC22" s="65">
        <f t="shared" si="13"/>
        <v>0</v>
      </c>
    </row>
    <row r="23" spans="1:29" ht="15.75" customHeight="1">
      <c r="A23" s="172">
        <f>'Pay16_07-24-12'!A23</f>
        <v>0</v>
      </c>
      <c r="B23" s="157">
        <f>'Pay16_07-24-12'!B23</f>
        <v>0</v>
      </c>
      <c r="C23" s="19"/>
      <c r="D23" s="16"/>
      <c r="E23" s="15"/>
      <c r="F23" s="21"/>
      <c r="G23" s="21"/>
      <c r="H23" s="21"/>
      <c r="I23" s="17"/>
      <c r="J23" s="19"/>
      <c r="K23" s="21"/>
      <c r="L23" s="21"/>
      <c r="M23" s="16"/>
      <c r="N23" s="16"/>
      <c r="O23" s="15"/>
      <c r="P23" s="17"/>
      <c r="Q23" s="93">
        <f>SUM(C23:P23)</f>
        <v>0</v>
      </c>
      <c r="R23" s="162">
        <f>ROUND(IF(Q23&gt;0,Q23/$Q$32,B23),2)</f>
        <v>0</v>
      </c>
      <c r="S23" s="169"/>
      <c r="T23" s="33"/>
      <c r="U23" s="170"/>
      <c r="V23" s="171"/>
      <c r="X23" s="174">
        <f t="shared" si="9"/>
        <v>0</v>
      </c>
      <c r="Y23" s="37"/>
      <c r="Z23" s="63">
        <f t="shared" si="10"/>
        <v>0</v>
      </c>
      <c r="AA23" s="64">
        <f t="shared" si="11"/>
        <v>0</v>
      </c>
      <c r="AB23" s="65">
        <f t="shared" si="12"/>
        <v>0</v>
      </c>
      <c r="AC23" s="65">
        <f t="shared" si="13"/>
        <v>0</v>
      </c>
    </row>
    <row r="24" spans="1:29" ht="15.75" customHeight="1">
      <c r="A24" s="172">
        <f>'Pay16_07-24-12'!A24</f>
        <v>0</v>
      </c>
      <c r="B24" s="157">
        <f>'Pay16_07-24-12'!B24</f>
        <v>0</v>
      </c>
      <c r="C24" s="19"/>
      <c r="D24" s="16"/>
      <c r="E24" s="15"/>
      <c r="F24" s="21"/>
      <c r="G24" s="21"/>
      <c r="H24" s="21"/>
      <c r="I24" s="17"/>
      <c r="J24" s="19"/>
      <c r="K24" s="21"/>
      <c r="L24" s="21"/>
      <c r="M24" s="16"/>
      <c r="N24" s="16"/>
      <c r="O24" s="15"/>
      <c r="P24" s="17"/>
      <c r="Q24" s="93">
        <f>SUM(C24:P24)</f>
        <v>0</v>
      </c>
      <c r="R24" s="162">
        <f>ROUND(IF(Q24&gt;0,Q24/$Q$32,B24),2)</f>
        <v>0</v>
      </c>
      <c r="S24" s="169"/>
      <c r="T24" s="33"/>
      <c r="U24" s="170"/>
      <c r="V24" s="171"/>
      <c r="X24" s="174">
        <f t="shared" si="9"/>
        <v>0</v>
      </c>
      <c r="Y24" s="37"/>
      <c r="Z24" s="63">
        <f t="shared" si="10"/>
        <v>0</v>
      </c>
      <c r="AA24" s="64">
        <f t="shared" si="11"/>
        <v>0</v>
      </c>
      <c r="AB24" s="65">
        <f t="shared" si="12"/>
        <v>0</v>
      </c>
      <c r="AC24" s="65">
        <f t="shared" si="13"/>
        <v>0</v>
      </c>
    </row>
    <row r="25" spans="1:29" ht="15.75" customHeight="1">
      <c r="A25" s="172">
        <f>'Pay16_07-24-12'!A25</f>
        <v>0</v>
      </c>
      <c r="B25" s="157">
        <f>'Pay16_07-24-12'!B25</f>
        <v>0</v>
      </c>
      <c r="C25" s="19"/>
      <c r="D25" s="16"/>
      <c r="E25" s="15"/>
      <c r="F25" s="21"/>
      <c r="G25" s="21"/>
      <c r="H25" s="21"/>
      <c r="I25" s="17"/>
      <c r="J25" s="19"/>
      <c r="K25" s="21"/>
      <c r="L25" s="21"/>
      <c r="M25" s="16"/>
      <c r="N25" s="16"/>
      <c r="O25" s="15"/>
      <c r="P25" s="17"/>
      <c r="Q25" s="93">
        <f>SUM(C25:P25)</f>
        <v>0</v>
      </c>
      <c r="R25" s="162">
        <f>ROUND(IF(Q25&gt;0,Q25/$Q$32,B25),2)</f>
        <v>0</v>
      </c>
      <c r="S25" s="169"/>
      <c r="T25" s="33"/>
      <c r="U25" s="170"/>
      <c r="V25" s="171"/>
      <c r="X25" s="174">
        <f t="shared" si="9"/>
        <v>0</v>
      </c>
      <c r="Y25" s="37"/>
      <c r="Z25" s="63">
        <f t="shared" si="10"/>
        <v>0</v>
      </c>
      <c r="AA25" s="64">
        <f t="shared" si="11"/>
        <v>0</v>
      </c>
      <c r="AB25" s="65">
        <f t="shared" si="12"/>
        <v>0</v>
      </c>
      <c r="AC25" s="65">
        <f t="shared" si="13"/>
        <v>0</v>
      </c>
    </row>
    <row r="26" spans="1:29" ht="15.75" customHeight="1">
      <c r="A26" s="172">
        <f>'Pay16_07-24-12'!A26</f>
        <v>0</v>
      </c>
      <c r="B26" s="157">
        <f>'Pay16_07-24-12'!B26</f>
        <v>0</v>
      </c>
      <c r="C26" s="19"/>
      <c r="D26" s="16"/>
      <c r="E26" s="15"/>
      <c r="F26" s="21"/>
      <c r="G26" s="21"/>
      <c r="H26" s="21"/>
      <c r="I26" s="17"/>
      <c r="J26" s="19"/>
      <c r="K26" s="21"/>
      <c r="L26" s="21"/>
      <c r="M26" s="16"/>
      <c r="N26" s="16"/>
      <c r="O26" s="15"/>
      <c r="P26" s="17"/>
      <c r="Q26" s="93">
        <f t="shared" si="7"/>
        <v>0</v>
      </c>
      <c r="R26" s="162">
        <f t="shared" si="8"/>
        <v>0</v>
      </c>
      <c r="S26" s="169"/>
      <c r="T26" s="33"/>
      <c r="U26" s="170"/>
      <c r="V26" s="171"/>
      <c r="X26" s="174">
        <f t="shared" si="9"/>
        <v>0</v>
      </c>
      <c r="Y26" s="37"/>
      <c r="Z26" s="63">
        <f t="shared" si="10"/>
        <v>0</v>
      </c>
      <c r="AA26" s="64">
        <f t="shared" si="11"/>
        <v>0</v>
      </c>
      <c r="AB26" s="65">
        <f t="shared" si="12"/>
        <v>0</v>
      </c>
      <c r="AC26" s="65">
        <f t="shared" si="13"/>
        <v>0</v>
      </c>
    </row>
    <row r="27" spans="1:29" ht="15.75" customHeight="1">
      <c r="A27" s="172">
        <f>'Pay16_07-24-12'!A27</f>
        <v>0</v>
      </c>
      <c r="B27" s="157">
        <f>'Pay16_07-24-12'!B27</f>
        <v>0</v>
      </c>
      <c r="C27" s="19"/>
      <c r="D27" s="16"/>
      <c r="E27" s="15"/>
      <c r="F27" s="21"/>
      <c r="G27" s="21"/>
      <c r="H27" s="21"/>
      <c r="I27" s="17"/>
      <c r="J27" s="19"/>
      <c r="K27" s="21"/>
      <c r="L27" s="21"/>
      <c r="M27" s="16"/>
      <c r="N27" s="16"/>
      <c r="O27" s="15"/>
      <c r="P27" s="17"/>
      <c r="Q27" s="93">
        <f t="shared" si="7"/>
        <v>0</v>
      </c>
      <c r="R27" s="162">
        <f t="shared" si="8"/>
        <v>0</v>
      </c>
      <c r="S27" s="169"/>
      <c r="T27" s="33"/>
      <c r="U27" s="170"/>
      <c r="V27" s="171"/>
      <c r="X27" s="174">
        <f t="shared" si="9"/>
        <v>0</v>
      </c>
      <c r="Y27" s="37"/>
      <c r="Z27" s="63">
        <f t="shared" si="10"/>
        <v>0</v>
      </c>
      <c r="AA27" s="64">
        <f t="shared" si="11"/>
        <v>0</v>
      </c>
      <c r="AB27" s="65">
        <f t="shared" si="12"/>
        <v>0</v>
      </c>
      <c r="AC27" s="65">
        <f t="shared" si="13"/>
        <v>0</v>
      </c>
    </row>
    <row r="28" spans="1:29" ht="15.75" customHeight="1">
      <c r="A28" s="172">
        <f>'Pay16_07-24-12'!A28</f>
        <v>0</v>
      </c>
      <c r="B28" s="157">
        <f>'Pay16_07-24-12'!B28</f>
        <v>0</v>
      </c>
      <c r="C28" s="19"/>
      <c r="D28" s="16"/>
      <c r="E28" s="15"/>
      <c r="F28" s="21"/>
      <c r="G28" s="21"/>
      <c r="H28" s="21"/>
      <c r="I28" s="17"/>
      <c r="J28" s="19"/>
      <c r="K28" s="21"/>
      <c r="L28" s="21"/>
      <c r="M28" s="16"/>
      <c r="N28" s="16"/>
      <c r="O28" s="15"/>
      <c r="P28" s="17"/>
      <c r="Q28" s="93">
        <f t="shared" si="7"/>
        <v>0</v>
      </c>
      <c r="R28" s="162">
        <f t="shared" si="8"/>
        <v>0</v>
      </c>
      <c r="S28" s="169"/>
      <c r="T28" s="33"/>
      <c r="U28" s="170"/>
      <c r="V28" s="171"/>
      <c r="X28" s="174">
        <f t="shared" si="9"/>
        <v>0</v>
      </c>
      <c r="Y28" s="37"/>
      <c r="Z28" s="63">
        <f t="shared" si="10"/>
        <v>0</v>
      </c>
      <c r="AA28" s="64">
        <f t="shared" si="11"/>
        <v>0</v>
      </c>
      <c r="AB28" s="65">
        <f t="shared" si="12"/>
        <v>0</v>
      </c>
      <c r="AC28" s="65">
        <f t="shared" si="13"/>
        <v>0</v>
      </c>
    </row>
    <row r="29" spans="1:29" ht="15.75" customHeight="1">
      <c r="A29" s="172">
        <f>'Pay16_07-24-12'!A29</f>
        <v>0</v>
      </c>
      <c r="B29" s="157">
        <f>'Pay16_07-24-12'!B29</f>
        <v>0</v>
      </c>
      <c r="C29" s="19"/>
      <c r="D29" s="16"/>
      <c r="E29" s="15"/>
      <c r="F29" s="21"/>
      <c r="G29" s="21"/>
      <c r="H29" s="21"/>
      <c r="I29" s="17"/>
      <c r="J29" s="19"/>
      <c r="K29" s="21"/>
      <c r="L29" s="21"/>
      <c r="M29" s="16"/>
      <c r="N29" s="16"/>
      <c r="O29" s="15"/>
      <c r="P29" s="17"/>
      <c r="Q29" s="93">
        <f t="shared" si="7"/>
        <v>0</v>
      </c>
      <c r="R29" s="162">
        <f t="shared" si="8"/>
        <v>0</v>
      </c>
      <c r="S29" s="169"/>
      <c r="T29" s="33"/>
      <c r="U29" s="170"/>
      <c r="V29" s="171"/>
      <c r="X29" s="174">
        <f t="shared" si="9"/>
        <v>0</v>
      </c>
      <c r="Y29" s="37"/>
      <c r="Z29" s="63">
        <f t="shared" si="10"/>
        <v>0</v>
      </c>
      <c r="AA29" s="64">
        <f t="shared" si="11"/>
        <v>0</v>
      </c>
      <c r="AB29" s="65">
        <f t="shared" si="12"/>
        <v>0</v>
      </c>
      <c r="AC29" s="65">
        <f t="shared" si="13"/>
        <v>0</v>
      </c>
    </row>
    <row r="30" spans="1:29" ht="15.75" customHeight="1" thickBot="1">
      <c r="A30" s="172">
        <f>'Pay16_07-24-12'!A30</f>
        <v>0</v>
      </c>
      <c r="B30" s="157">
        <f>'Pay16_07-24-12'!B30</f>
        <v>0</v>
      </c>
      <c r="C30" s="19"/>
      <c r="D30" s="16"/>
      <c r="E30" s="15"/>
      <c r="F30" s="21"/>
      <c r="G30" s="16"/>
      <c r="H30" s="15"/>
      <c r="I30" s="21"/>
      <c r="J30" s="19"/>
      <c r="K30" s="16"/>
      <c r="L30" s="15"/>
      <c r="M30" s="21"/>
      <c r="N30" s="16"/>
      <c r="O30" s="15"/>
      <c r="P30" s="17"/>
      <c r="Q30" s="93">
        <f t="shared" si="7"/>
        <v>0</v>
      </c>
      <c r="R30" s="162">
        <f t="shared" si="8"/>
        <v>0</v>
      </c>
      <c r="S30" s="3"/>
      <c r="T30" s="3"/>
      <c r="U30" s="3"/>
      <c r="V30" s="153"/>
      <c r="X30" s="174">
        <f t="shared" si="2"/>
        <v>0</v>
      </c>
      <c r="Y30" s="37"/>
      <c r="Z30" s="63">
        <f t="shared" si="3"/>
        <v>0</v>
      </c>
      <c r="AA30" s="64">
        <f t="shared" si="4"/>
        <v>0</v>
      </c>
      <c r="AB30" s="65">
        <f t="shared" si="5"/>
        <v>0</v>
      </c>
      <c r="AC30" s="65">
        <f t="shared" si="6"/>
        <v>0</v>
      </c>
    </row>
    <row r="31" spans="1:29" ht="15.75" customHeight="1" thickBot="1">
      <c r="A31" s="172">
        <f>'Pay16_07-24-12'!A31</f>
        <v>0</v>
      </c>
      <c r="B31" s="157">
        <f>'Pay16_07-24-12'!B31</f>
        <v>0</v>
      </c>
      <c r="C31" s="20"/>
      <c r="D31" s="4"/>
      <c r="E31" s="23"/>
      <c r="F31" s="5"/>
      <c r="G31" s="4"/>
      <c r="H31" s="5"/>
      <c r="I31" s="12"/>
      <c r="J31" s="11"/>
      <c r="K31" s="4"/>
      <c r="L31" s="5"/>
      <c r="M31" s="4"/>
      <c r="N31" s="5"/>
      <c r="O31" s="4"/>
      <c r="P31" s="18"/>
      <c r="Q31" s="93">
        <f t="shared" si="7"/>
        <v>0</v>
      </c>
      <c r="R31" s="163">
        <f t="shared" si="8"/>
        <v>0</v>
      </c>
      <c r="S31" s="205" t="s">
        <v>70</v>
      </c>
      <c r="T31" s="205"/>
      <c r="U31" s="205"/>
      <c r="V31" s="206"/>
      <c r="X31" s="175">
        <f t="shared" si="2"/>
        <v>0</v>
      </c>
      <c r="Y31" s="38"/>
      <c r="Z31" s="66">
        <f t="shared" si="3"/>
        <v>0</v>
      </c>
      <c r="AA31" s="67">
        <f t="shared" si="4"/>
        <v>0</v>
      </c>
      <c r="AB31" s="68">
        <f t="shared" si="5"/>
        <v>0</v>
      </c>
      <c r="AC31" s="68">
        <f t="shared" si="6"/>
        <v>0</v>
      </c>
    </row>
    <row r="32" spans="1:29" ht="15.75" customHeight="1" thickBot="1">
      <c r="A32" s="95" t="s">
        <v>33</v>
      </c>
      <c r="B32" s="96">
        <f aca="true" t="shared" si="14" ref="B32:R32">SUM(B15:B31)</f>
        <v>1</v>
      </c>
      <c r="C32" s="97">
        <f t="shared" si="14"/>
        <v>0</v>
      </c>
      <c r="D32" s="98">
        <f t="shared" si="14"/>
        <v>0</v>
      </c>
      <c r="E32" s="98">
        <f t="shared" si="14"/>
        <v>0</v>
      </c>
      <c r="F32" s="98">
        <f t="shared" si="14"/>
        <v>0</v>
      </c>
      <c r="G32" s="98">
        <f t="shared" si="14"/>
        <v>0</v>
      </c>
      <c r="H32" s="98">
        <f t="shared" si="14"/>
        <v>0</v>
      </c>
      <c r="I32" s="98">
        <f t="shared" si="14"/>
        <v>0</v>
      </c>
      <c r="J32" s="97">
        <f t="shared" si="14"/>
        <v>0</v>
      </c>
      <c r="K32" s="98">
        <f t="shared" si="14"/>
        <v>0</v>
      </c>
      <c r="L32" s="98">
        <f t="shared" si="14"/>
        <v>0</v>
      </c>
      <c r="M32" s="98">
        <f t="shared" si="14"/>
        <v>0</v>
      </c>
      <c r="N32" s="98">
        <f t="shared" si="14"/>
        <v>0</v>
      </c>
      <c r="O32" s="98">
        <f t="shared" si="14"/>
        <v>0</v>
      </c>
      <c r="P32" s="99">
        <f t="shared" si="14"/>
        <v>0</v>
      </c>
      <c r="Q32" s="94">
        <f t="shared" si="14"/>
        <v>0</v>
      </c>
      <c r="R32" s="145">
        <f t="shared" si="14"/>
        <v>1</v>
      </c>
      <c r="S32" s="135" t="s">
        <v>56</v>
      </c>
      <c r="T32" s="136" t="s">
        <v>55</v>
      </c>
      <c r="U32" s="136" t="s">
        <v>68</v>
      </c>
      <c r="V32" s="136" t="s">
        <v>69</v>
      </c>
      <c r="X32" s="69" t="s">
        <v>2</v>
      </c>
      <c r="Y32" s="70"/>
      <c r="Z32" s="71">
        <f>SUM(Z15:Z31)</f>
        <v>0</v>
      </c>
      <c r="AA32" s="72">
        <f>SUM(AA15:AA31)</f>
        <v>0</v>
      </c>
      <c r="AB32" s="71">
        <f>SUM(AB15:AB31)</f>
        <v>0</v>
      </c>
      <c r="AC32" s="71">
        <f>SUM(AC15:AC31)</f>
        <v>0</v>
      </c>
    </row>
    <row r="33" spans="1:22" ht="15.75" customHeight="1" thickBot="1">
      <c r="A33" s="100" t="s">
        <v>3</v>
      </c>
      <c r="B33" s="101"/>
      <c r="C33" s="102">
        <f aca="true" t="shared" si="15" ref="C33:P33">C14</f>
        <v>4</v>
      </c>
      <c r="D33" s="103">
        <f t="shared" si="15"/>
        <v>5</v>
      </c>
      <c r="E33" s="103">
        <f t="shared" si="15"/>
        <v>6</v>
      </c>
      <c r="F33" s="104">
        <f t="shared" si="15"/>
        <v>7</v>
      </c>
      <c r="G33" s="103">
        <f t="shared" si="15"/>
        <v>1</v>
      </c>
      <c r="H33" s="104">
        <f t="shared" si="15"/>
        <v>2</v>
      </c>
      <c r="I33" s="105">
        <f t="shared" si="15"/>
        <v>3</v>
      </c>
      <c r="J33" s="102">
        <f t="shared" si="15"/>
        <v>4</v>
      </c>
      <c r="K33" s="103">
        <f t="shared" si="15"/>
        <v>5</v>
      </c>
      <c r="L33" s="104">
        <f t="shared" si="15"/>
        <v>6</v>
      </c>
      <c r="M33" s="103">
        <f t="shared" si="15"/>
        <v>7</v>
      </c>
      <c r="N33" s="103">
        <f t="shared" si="15"/>
        <v>1</v>
      </c>
      <c r="O33" s="104">
        <f t="shared" si="15"/>
        <v>2</v>
      </c>
      <c r="P33" s="105">
        <f t="shared" si="15"/>
        <v>3</v>
      </c>
      <c r="Q33" s="92" t="s">
        <v>2</v>
      </c>
      <c r="R33" s="227"/>
      <c r="S33" s="137" t="s">
        <v>57</v>
      </c>
      <c r="T33" s="137" t="s">
        <v>50</v>
      </c>
      <c r="U33" s="137" t="s">
        <v>11</v>
      </c>
      <c r="V33" s="137" t="s">
        <v>11</v>
      </c>
    </row>
    <row r="34" spans="1:22" ht="13.5" customHeight="1">
      <c r="A34" s="106" t="s">
        <v>4</v>
      </c>
      <c r="B34" s="107"/>
      <c r="C34" s="9"/>
      <c r="D34" s="7"/>
      <c r="E34" s="8"/>
      <c r="F34" s="7"/>
      <c r="G34" s="8"/>
      <c r="H34" s="7"/>
      <c r="I34" s="8"/>
      <c r="J34" s="24"/>
      <c r="K34" s="8"/>
      <c r="L34" s="7"/>
      <c r="M34" s="8"/>
      <c r="N34" s="7"/>
      <c r="O34" s="8"/>
      <c r="P34" s="25"/>
      <c r="Q34" s="74">
        <f aca="true" t="shared" si="16" ref="Q34:Q42">SUM(C34:P34)</f>
        <v>0</v>
      </c>
      <c r="R34" s="187"/>
      <c r="S34" s="146"/>
      <c r="T34" s="154"/>
      <c r="U34" s="134"/>
      <c r="V34" s="140"/>
    </row>
    <row r="35" spans="1:22" ht="13.5" customHeight="1">
      <c r="A35" s="106" t="s">
        <v>0</v>
      </c>
      <c r="B35" s="107"/>
      <c r="C35" s="10"/>
      <c r="D35" s="2"/>
      <c r="E35" s="1"/>
      <c r="F35" s="2"/>
      <c r="G35" s="1"/>
      <c r="H35" s="2"/>
      <c r="I35" s="1"/>
      <c r="J35" s="6"/>
      <c r="K35" s="1"/>
      <c r="L35" s="2"/>
      <c r="M35" s="1"/>
      <c r="N35" s="2"/>
      <c r="O35" s="1"/>
      <c r="P35" s="13"/>
      <c r="Q35" s="75">
        <f t="shared" si="16"/>
        <v>0</v>
      </c>
      <c r="R35" s="187"/>
      <c r="S35" s="147"/>
      <c r="T35" s="155"/>
      <c r="U35" s="133"/>
      <c r="V35" s="141"/>
    </row>
    <row r="36" spans="1:22" ht="13.5" customHeight="1">
      <c r="A36" s="106" t="s">
        <v>5</v>
      </c>
      <c r="B36" s="107"/>
      <c r="C36" s="10"/>
      <c r="D36" s="2"/>
      <c r="E36" s="1"/>
      <c r="F36" s="2"/>
      <c r="G36" s="1"/>
      <c r="H36" s="2"/>
      <c r="I36" s="1"/>
      <c r="J36" s="6"/>
      <c r="K36" s="1"/>
      <c r="L36" s="2"/>
      <c r="M36" s="1"/>
      <c r="N36" s="2"/>
      <c r="O36" s="1"/>
      <c r="P36" s="13"/>
      <c r="Q36" s="75">
        <f t="shared" si="16"/>
        <v>0</v>
      </c>
      <c r="R36" s="187"/>
      <c r="S36" s="147"/>
      <c r="T36" s="155"/>
      <c r="U36" s="133"/>
      <c r="V36" s="141"/>
    </row>
    <row r="37" spans="1:22" ht="13.5" customHeight="1">
      <c r="A37" s="106" t="s">
        <v>6</v>
      </c>
      <c r="B37" s="107"/>
      <c r="C37" s="10"/>
      <c r="D37" s="2"/>
      <c r="E37" s="1"/>
      <c r="F37" s="2"/>
      <c r="G37" s="1"/>
      <c r="H37" s="2"/>
      <c r="I37" s="1"/>
      <c r="J37" s="6"/>
      <c r="K37" s="1"/>
      <c r="L37" s="2"/>
      <c r="M37" s="1"/>
      <c r="N37" s="2"/>
      <c r="O37" s="1"/>
      <c r="P37" s="13"/>
      <c r="Q37" s="75">
        <f t="shared" si="16"/>
        <v>0</v>
      </c>
      <c r="R37" s="187"/>
      <c r="S37" s="147"/>
      <c r="T37" s="155"/>
      <c r="U37" s="133"/>
      <c r="V37" s="141"/>
    </row>
    <row r="38" spans="1:22" ht="13.5" customHeight="1">
      <c r="A38" s="106" t="s">
        <v>7</v>
      </c>
      <c r="B38" s="107"/>
      <c r="C38" s="10"/>
      <c r="D38" s="2"/>
      <c r="E38" s="1"/>
      <c r="F38" s="2"/>
      <c r="G38" s="1"/>
      <c r="H38" s="2"/>
      <c r="I38" s="1"/>
      <c r="J38" s="6"/>
      <c r="K38" s="1"/>
      <c r="L38" s="2"/>
      <c r="M38" s="1"/>
      <c r="N38" s="2"/>
      <c r="O38" s="1"/>
      <c r="P38" s="13"/>
      <c r="Q38" s="75">
        <f t="shared" si="16"/>
        <v>0</v>
      </c>
      <c r="R38" s="187"/>
      <c r="S38" s="147"/>
      <c r="T38" s="155"/>
      <c r="U38" s="133"/>
      <c r="V38" s="141"/>
    </row>
    <row r="39" spans="1:22" ht="13.5" customHeight="1">
      <c r="A39" s="106" t="s">
        <v>8</v>
      </c>
      <c r="B39" s="107"/>
      <c r="C39" s="10"/>
      <c r="D39" s="2"/>
      <c r="E39" s="1"/>
      <c r="F39" s="2"/>
      <c r="G39" s="1"/>
      <c r="H39" s="2"/>
      <c r="I39" s="1"/>
      <c r="J39" s="6"/>
      <c r="K39" s="1"/>
      <c r="L39" s="2"/>
      <c r="M39" s="1"/>
      <c r="N39" s="2"/>
      <c r="O39" s="1"/>
      <c r="P39" s="13"/>
      <c r="Q39" s="75">
        <f t="shared" si="16"/>
        <v>0</v>
      </c>
      <c r="R39" s="187"/>
      <c r="S39" s="147"/>
      <c r="T39" s="155"/>
      <c r="U39" s="133"/>
      <c r="V39" s="141"/>
    </row>
    <row r="40" spans="1:22" ht="13.5" customHeight="1">
      <c r="A40" s="106" t="s">
        <v>30</v>
      </c>
      <c r="B40" s="107"/>
      <c r="C40" s="10"/>
      <c r="D40" s="2"/>
      <c r="E40" s="1"/>
      <c r="F40" s="2"/>
      <c r="G40" s="1"/>
      <c r="H40" s="2"/>
      <c r="I40" s="1"/>
      <c r="J40" s="6"/>
      <c r="K40" s="1"/>
      <c r="L40" s="2"/>
      <c r="M40" s="1"/>
      <c r="N40" s="2"/>
      <c r="O40" s="1"/>
      <c r="P40" s="13"/>
      <c r="Q40" s="75">
        <f t="shared" si="16"/>
        <v>0</v>
      </c>
      <c r="R40" s="187"/>
      <c r="S40" s="147"/>
      <c r="T40" s="155"/>
      <c r="U40" s="133"/>
      <c r="V40" s="141"/>
    </row>
    <row r="41" spans="1:22" ht="13.5" customHeight="1">
      <c r="A41" s="106" t="s">
        <v>1</v>
      </c>
      <c r="B41" s="107"/>
      <c r="C41" s="10"/>
      <c r="D41" s="2"/>
      <c r="E41" s="1"/>
      <c r="F41" s="2"/>
      <c r="G41" s="1"/>
      <c r="H41" s="2"/>
      <c r="I41" s="1"/>
      <c r="J41" s="6"/>
      <c r="K41" s="1"/>
      <c r="L41" s="2"/>
      <c r="M41" s="1"/>
      <c r="N41" s="2"/>
      <c r="O41" s="1"/>
      <c r="P41" s="13"/>
      <c r="Q41" s="75">
        <f t="shared" si="16"/>
        <v>0</v>
      </c>
      <c r="R41" s="187"/>
      <c r="S41" s="147"/>
      <c r="T41" s="155"/>
      <c r="U41" s="133"/>
      <c r="V41" s="141"/>
    </row>
    <row r="42" spans="1:22" ht="13.5" customHeight="1" thickBot="1">
      <c r="A42" s="106" t="s">
        <v>9</v>
      </c>
      <c r="B42" s="107"/>
      <c r="C42" s="11"/>
      <c r="D42" s="4"/>
      <c r="E42" s="5"/>
      <c r="F42" s="4"/>
      <c r="G42" s="5"/>
      <c r="H42" s="4"/>
      <c r="I42" s="5"/>
      <c r="J42" s="26"/>
      <c r="K42" s="5"/>
      <c r="L42" s="4"/>
      <c r="M42" s="5"/>
      <c r="N42" s="4"/>
      <c r="O42" s="5"/>
      <c r="P42" s="14"/>
      <c r="Q42" s="76">
        <f t="shared" si="16"/>
        <v>0</v>
      </c>
      <c r="R42" s="187"/>
      <c r="S42" s="147"/>
      <c r="T42" s="155"/>
      <c r="U42" s="133"/>
      <c r="V42" s="141"/>
    </row>
    <row r="43" spans="1:22" ht="13.5" customHeight="1" thickBot="1">
      <c r="A43" s="106" t="s">
        <v>32</v>
      </c>
      <c r="B43" s="107"/>
      <c r="C43" s="111">
        <f aca="true" t="shared" si="17" ref="C43:Q43">SUM(C34:C42)</f>
        <v>0</v>
      </c>
      <c r="D43" s="111">
        <f t="shared" si="17"/>
        <v>0</v>
      </c>
      <c r="E43" s="111">
        <f t="shared" si="17"/>
        <v>0</v>
      </c>
      <c r="F43" s="111">
        <f t="shared" si="17"/>
        <v>0</v>
      </c>
      <c r="G43" s="111">
        <f t="shared" si="17"/>
        <v>0</v>
      </c>
      <c r="H43" s="111">
        <f t="shared" si="17"/>
        <v>0</v>
      </c>
      <c r="I43" s="111">
        <f t="shared" si="17"/>
        <v>0</v>
      </c>
      <c r="J43" s="111">
        <f t="shared" si="17"/>
        <v>0</v>
      </c>
      <c r="K43" s="111">
        <f t="shared" si="17"/>
        <v>0</v>
      </c>
      <c r="L43" s="111">
        <f t="shared" si="17"/>
        <v>0</v>
      </c>
      <c r="M43" s="111">
        <f t="shared" si="17"/>
        <v>0</v>
      </c>
      <c r="N43" s="111">
        <f t="shared" si="17"/>
        <v>0</v>
      </c>
      <c r="O43" s="111">
        <f t="shared" si="17"/>
        <v>0</v>
      </c>
      <c r="P43" s="112">
        <f t="shared" si="17"/>
        <v>0</v>
      </c>
      <c r="Q43" s="113">
        <f t="shared" si="17"/>
        <v>0</v>
      </c>
      <c r="R43" s="187"/>
      <c r="S43" s="147"/>
      <c r="T43" s="155"/>
      <c r="U43" s="133"/>
      <c r="V43" s="141"/>
    </row>
    <row r="44" spans="1:22" ht="16.5" customHeight="1" thickBot="1">
      <c r="A44" s="108" t="s">
        <v>34</v>
      </c>
      <c r="B44" s="107"/>
      <c r="C44" s="114">
        <f aca="true" t="shared" si="18" ref="C44:Q44">C43+C32</f>
        <v>0</v>
      </c>
      <c r="D44" s="114">
        <f t="shared" si="18"/>
        <v>0</v>
      </c>
      <c r="E44" s="114">
        <f t="shared" si="18"/>
        <v>0</v>
      </c>
      <c r="F44" s="114">
        <f t="shared" si="18"/>
        <v>0</v>
      </c>
      <c r="G44" s="114">
        <f t="shared" si="18"/>
        <v>0</v>
      </c>
      <c r="H44" s="114">
        <f t="shared" si="18"/>
        <v>0</v>
      </c>
      <c r="I44" s="114">
        <f t="shared" si="18"/>
        <v>0</v>
      </c>
      <c r="J44" s="114">
        <f t="shared" si="18"/>
        <v>0</v>
      </c>
      <c r="K44" s="114">
        <f t="shared" si="18"/>
        <v>0</v>
      </c>
      <c r="L44" s="114">
        <f t="shared" si="18"/>
        <v>0</v>
      </c>
      <c r="M44" s="114">
        <f t="shared" si="18"/>
        <v>0</v>
      </c>
      <c r="N44" s="114">
        <f t="shared" si="18"/>
        <v>0</v>
      </c>
      <c r="O44" s="114">
        <f t="shared" si="18"/>
        <v>0</v>
      </c>
      <c r="P44" s="114">
        <f t="shared" si="18"/>
        <v>0</v>
      </c>
      <c r="Q44" s="114">
        <f t="shared" si="18"/>
        <v>0</v>
      </c>
      <c r="R44" s="187"/>
      <c r="S44" s="148" t="s">
        <v>2</v>
      </c>
      <c r="T44" s="156">
        <f>SUM(T34:T43)</f>
        <v>0</v>
      </c>
      <c r="U44" s="150"/>
      <c r="V44" s="151"/>
    </row>
    <row r="45" spans="1:22" ht="16.5" customHeight="1" thickBot="1">
      <c r="A45" s="285"/>
      <c r="B45" s="286"/>
      <c r="C45" s="283" t="s">
        <v>44</v>
      </c>
      <c r="D45" s="284"/>
      <c r="E45" s="284"/>
      <c r="F45" s="284"/>
      <c r="G45" s="239"/>
      <c r="H45" s="238">
        <f>SUM(C44:I44)</f>
        <v>0</v>
      </c>
      <c r="I45" s="239"/>
      <c r="J45" s="283" t="s">
        <v>45</v>
      </c>
      <c r="K45" s="284"/>
      <c r="L45" s="284"/>
      <c r="M45" s="284"/>
      <c r="N45" s="239"/>
      <c r="O45" s="238">
        <f>SUM(J44:P44)</f>
        <v>0</v>
      </c>
      <c r="P45" s="239"/>
      <c r="Q45" s="281"/>
      <c r="R45" s="189"/>
      <c r="S45" s="275" t="s">
        <v>74</v>
      </c>
      <c r="T45" s="276"/>
      <c r="U45" s="276"/>
      <c r="V45" s="277"/>
    </row>
    <row r="46" spans="1:22" ht="16.5" customHeight="1" thickBot="1">
      <c r="A46" s="109"/>
      <c r="B46" s="110"/>
      <c r="C46" s="182" t="s">
        <v>13</v>
      </c>
      <c r="D46" s="184"/>
      <c r="E46" s="180"/>
      <c r="F46" s="181"/>
      <c r="G46" s="182" t="s">
        <v>22</v>
      </c>
      <c r="H46" s="183"/>
      <c r="I46" s="184"/>
      <c r="J46" s="180"/>
      <c r="K46" s="181"/>
      <c r="L46" s="182" t="s">
        <v>23</v>
      </c>
      <c r="M46" s="183"/>
      <c r="N46" s="184"/>
      <c r="O46" s="180"/>
      <c r="P46" s="181"/>
      <c r="Q46" s="282"/>
      <c r="R46" s="48"/>
      <c r="S46" s="278" t="s">
        <v>104</v>
      </c>
      <c r="T46" s="279"/>
      <c r="U46" s="279"/>
      <c r="V46" s="280"/>
    </row>
    <row r="47" spans="1:22" ht="12" customHeight="1">
      <c r="A47" s="187"/>
      <c r="B47" s="188"/>
      <c r="C47" s="188"/>
      <c r="D47" s="188"/>
      <c r="E47" s="188"/>
      <c r="F47" s="188"/>
      <c r="G47" s="188"/>
      <c r="H47" s="188"/>
      <c r="I47" s="188"/>
      <c r="J47" s="188"/>
      <c r="K47" s="188"/>
      <c r="L47" s="188"/>
      <c r="M47" s="188"/>
      <c r="N47" s="188"/>
      <c r="O47" s="188"/>
      <c r="P47" s="188"/>
      <c r="Q47" s="188"/>
      <c r="R47" s="189"/>
      <c r="S47" s="278" t="s">
        <v>105</v>
      </c>
      <c r="T47" s="279"/>
      <c r="U47" s="279"/>
      <c r="V47" s="280"/>
    </row>
    <row r="48" spans="1:22" ht="16.5" customHeight="1" thickBot="1">
      <c r="A48" s="41" t="s">
        <v>51</v>
      </c>
      <c r="B48" s="185"/>
      <c r="C48" s="185"/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5"/>
      <c r="R48" s="186"/>
      <c r="S48" s="272"/>
      <c r="T48" s="273"/>
      <c r="U48" s="273"/>
      <c r="V48" s="274"/>
    </row>
    <row r="49" spans="1:22" ht="16.5" customHeight="1">
      <c r="A49" s="187"/>
      <c r="B49" s="199"/>
      <c r="C49" s="199"/>
      <c r="D49" s="199"/>
      <c r="E49" s="199"/>
      <c r="F49" s="199"/>
      <c r="G49" s="199"/>
      <c r="H49" s="199"/>
      <c r="I49" s="199"/>
      <c r="J49" s="199"/>
      <c r="K49" s="199"/>
      <c r="L49" s="199"/>
      <c r="M49" s="199"/>
      <c r="N49" s="199"/>
      <c r="O49" s="199"/>
      <c r="P49" s="199"/>
      <c r="Q49" s="199"/>
      <c r="R49" s="200"/>
      <c r="S49" s="190"/>
      <c r="T49" s="191"/>
      <c r="U49" s="191"/>
      <c r="V49" s="192"/>
    </row>
    <row r="50" spans="1:22" ht="16.5" customHeight="1">
      <c r="A50" s="187"/>
      <c r="B50" s="199"/>
      <c r="C50" s="199"/>
      <c r="D50" s="199"/>
      <c r="E50" s="199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200"/>
      <c r="S50" s="193"/>
      <c r="T50" s="194"/>
      <c r="U50" s="194"/>
      <c r="V50" s="195"/>
    </row>
    <row r="51" spans="1:22" ht="16.5" customHeight="1">
      <c r="A51" s="187"/>
      <c r="B51" s="199"/>
      <c r="C51" s="199"/>
      <c r="D51" s="199"/>
      <c r="E51" s="199"/>
      <c r="F51" s="199"/>
      <c r="G51" s="199"/>
      <c r="H51" s="199"/>
      <c r="I51" s="199"/>
      <c r="J51" s="199"/>
      <c r="K51" s="199"/>
      <c r="L51" s="199"/>
      <c r="M51" s="199"/>
      <c r="N51" s="199"/>
      <c r="O51" s="199"/>
      <c r="P51" s="199"/>
      <c r="Q51" s="199"/>
      <c r="R51" s="200"/>
      <c r="S51" s="193"/>
      <c r="T51" s="194"/>
      <c r="U51" s="194"/>
      <c r="V51" s="195"/>
    </row>
    <row r="52" spans="1:22" ht="9" customHeight="1">
      <c r="A52" s="187"/>
      <c r="B52" s="188"/>
      <c r="C52" s="188"/>
      <c r="D52" s="188"/>
      <c r="E52" s="188"/>
      <c r="F52" s="188"/>
      <c r="G52" s="188"/>
      <c r="H52" s="188"/>
      <c r="I52" s="188"/>
      <c r="J52" s="188"/>
      <c r="K52" s="188"/>
      <c r="L52" s="188"/>
      <c r="M52" s="188"/>
      <c r="N52" s="188"/>
      <c r="O52" s="188"/>
      <c r="P52" s="188"/>
      <c r="Q52" s="188"/>
      <c r="R52" s="189"/>
      <c r="S52" s="193"/>
      <c r="T52" s="194"/>
      <c r="U52" s="194"/>
      <c r="V52" s="195"/>
    </row>
    <row r="53" spans="1:22" ht="15.75" customHeight="1">
      <c r="A53" s="243" t="s">
        <v>21</v>
      </c>
      <c r="B53" s="244"/>
      <c r="C53" s="244"/>
      <c r="D53" s="244"/>
      <c r="E53" s="244"/>
      <c r="F53" s="244"/>
      <c r="G53" s="244"/>
      <c r="H53" s="244"/>
      <c r="I53" s="188"/>
      <c r="J53" s="188"/>
      <c r="K53" s="188"/>
      <c r="L53" s="188"/>
      <c r="M53" s="188"/>
      <c r="N53" s="188"/>
      <c r="O53" s="188"/>
      <c r="P53" s="188"/>
      <c r="Q53" s="188"/>
      <c r="R53" s="189"/>
      <c r="S53" s="193"/>
      <c r="T53" s="194"/>
      <c r="U53" s="194"/>
      <c r="V53" s="195"/>
    </row>
    <row r="54" spans="1:22" ht="15.75" customHeight="1">
      <c r="A54" s="243" t="s">
        <v>107</v>
      </c>
      <c r="B54" s="244"/>
      <c r="C54" s="244"/>
      <c r="D54" s="244"/>
      <c r="E54" s="244"/>
      <c r="F54" s="244"/>
      <c r="G54" s="244"/>
      <c r="H54" s="244"/>
      <c r="I54" s="188"/>
      <c r="J54" s="188"/>
      <c r="K54" s="188"/>
      <c r="L54" s="188"/>
      <c r="M54" s="188"/>
      <c r="N54" s="188"/>
      <c r="O54" s="188"/>
      <c r="P54" s="188"/>
      <c r="Q54" s="188"/>
      <c r="R54" s="189"/>
      <c r="S54" s="193"/>
      <c r="T54" s="194"/>
      <c r="U54" s="194"/>
      <c r="V54" s="195"/>
    </row>
    <row r="55" spans="1:22" ht="12.75">
      <c r="A55" s="46"/>
      <c r="B55" s="228"/>
      <c r="C55" s="228"/>
      <c r="D55" s="228"/>
      <c r="E55" s="228"/>
      <c r="F55" s="178"/>
      <c r="G55" s="178"/>
      <c r="H55" s="178"/>
      <c r="I55" s="176"/>
      <c r="J55" s="176"/>
      <c r="K55" s="176"/>
      <c r="L55" s="176"/>
      <c r="M55" s="202"/>
      <c r="N55" s="202"/>
      <c r="O55" s="202"/>
      <c r="P55" s="202"/>
      <c r="Q55" s="202"/>
      <c r="R55" s="258"/>
      <c r="S55" s="193"/>
      <c r="T55" s="194"/>
      <c r="U55" s="194"/>
      <c r="V55" s="195"/>
    </row>
    <row r="56" spans="1:22" ht="12.75">
      <c r="A56" s="40" t="s">
        <v>46</v>
      </c>
      <c r="B56" s="229"/>
      <c r="C56" s="229"/>
      <c r="D56" s="229"/>
      <c r="E56" s="229"/>
      <c r="F56" s="179"/>
      <c r="G56" s="179"/>
      <c r="H56" s="179"/>
      <c r="I56" s="45"/>
      <c r="J56" s="232" t="s">
        <v>29</v>
      </c>
      <c r="K56" s="232"/>
      <c r="L56" s="232"/>
      <c r="M56" s="203"/>
      <c r="N56" s="203"/>
      <c r="O56" s="203"/>
      <c r="P56" s="203"/>
      <c r="Q56" s="259"/>
      <c r="R56" s="260"/>
      <c r="S56" s="193"/>
      <c r="T56" s="194"/>
      <c r="U56" s="194"/>
      <c r="V56" s="195"/>
    </row>
    <row r="57" spans="1:22" ht="16.5" customHeight="1" thickBot="1">
      <c r="A57" s="46"/>
      <c r="B57" s="201" t="s">
        <v>10</v>
      </c>
      <c r="C57" s="201"/>
      <c r="D57" s="201"/>
      <c r="E57" s="201"/>
      <c r="F57" s="201" t="s">
        <v>11</v>
      </c>
      <c r="G57" s="201"/>
      <c r="H57" s="201"/>
      <c r="I57" s="176"/>
      <c r="J57" s="176"/>
      <c r="K57" s="176"/>
      <c r="L57" s="176"/>
      <c r="M57" s="231" t="s">
        <v>10</v>
      </c>
      <c r="N57" s="231"/>
      <c r="O57" s="231"/>
      <c r="P57" s="231"/>
      <c r="Q57" s="176" t="s">
        <v>11</v>
      </c>
      <c r="R57" s="177"/>
      <c r="S57" s="193"/>
      <c r="T57" s="194"/>
      <c r="U57" s="194"/>
      <c r="V57" s="195"/>
    </row>
    <row r="58" spans="1:22" ht="15.75" customHeight="1">
      <c r="A58" s="187"/>
      <c r="B58" s="188"/>
      <c r="C58" s="188"/>
      <c r="D58" s="188"/>
      <c r="E58" s="188"/>
      <c r="F58" s="188"/>
      <c r="G58" s="188"/>
      <c r="H58" s="188"/>
      <c r="I58" s="189"/>
      <c r="J58" s="248" t="s">
        <v>54</v>
      </c>
      <c r="K58" s="249"/>
      <c r="L58" s="249"/>
      <c r="M58" s="249"/>
      <c r="N58" s="249"/>
      <c r="O58" s="249"/>
      <c r="P58" s="249"/>
      <c r="Q58" s="249"/>
      <c r="R58" s="250"/>
      <c r="S58" s="193"/>
      <c r="T58" s="194"/>
      <c r="U58" s="194"/>
      <c r="V58" s="195"/>
    </row>
    <row r="59" spans="1:22" ht="12.75">
      <c r="A59" s="46"/>
      <c r="B59" s="228"/>
      <c r="C59" s="228"/>
      <c r="D59" s="228"/>
      <c r="E59" s="228"/>
      <c r="F59" s="178"/>
      <c r="G59" s="178"/>
      <c r="H59" s="178"/>
      <c r="I59" s="188"/>
      <c r="J59" s="251"/>
      <c r="K59" s="252"/>
      <c r="L59" s="252"/>
      <c r="M59" s="252"/>
      <c r="N59" s="252"/>
      <c r="O59" s="252"/>
      <c r="P59" s="252"/>
      <c r="Q59" s="252"/>
      <c r="R59" s="253"/>
      <c r="S59" s="193"/>
      <c r="T59" s="194"/>
      <c r="U59" s="194"/>
      <c r="V59" s="195"/>
    </row>
    <row r="60" spans="1:22" ht="12.75">
      <c r="A60" s="40" t="s">
        <v>47</v>
      </c>
      <c r="B60" s="229"/>
      <c r="C60" s="229"/>
      <c r="D60" s="229"/>
      <c r="E60" s="229"/>
      <c r="F60" s="179"/>
      <c r="G60" s="179"/>
      <c r="H60" s="179"/>
      <c r="I60" s="188"/>
      <c r="J60" s="255" t="s">
        <v>52</v>
      </c>
      <c r="K60" s="256"/>
      <c r="L60" s="256"/>
      <c r="M60" s="256"/>
      <c r="N60" s="256"/>
      <c r="O60" s="256"/>
      <c r="P60" s="256"/>
      <c r="Q60" s="256"/>
      <c r="R60" s="257"/>
      <c r="S60" s="193"/>
      <c r="T60" s="194"/>
      <c r="U60" s="194"/>
      <c r="V60" s="195"/>
    </row>
    <row r="61" spans="1:22" ht="13.5" thickBot="1">
      <c r="A61" s="47"/>
      <c r="B61" s="204" t="s">
        <v>10</v>
      </c>
      <c r="C61" s="204"/>
      <c r="D61" s="204"/>
      <c r="E61" s="204"/>
      <c r="F61" s="204" t="s">
        <v>11</v>
      </c>
      <c r="G61" s="204"/>
      <c r="H61" s="204"/>
      <c r="I61" s="254"/>
      <c r="J61" s="245" t="s">
        <v>53</v>
      </c>
      <c r="K61" s="246"/>
      <c r="L61" s="246"/>
      <c r="M61" s="246"/>
      <c r="N61" s="246"/>
      <c r="O61" s="246"/>
      <c r="P61" s="246"/>
      <c r="Q61" s="246"/>
      <c r="R61" s="247"/>
      <c r="S61" s="196"/>
      <c r="T61" s="197"/>
      <c r="U61" s="197"/>
      <c r="V61" s="198"/>
    </row>
    <row r="62" ht="12.75">
      <c r="R62"/>
    </row>
    <row r="63" ht="12.75">
      <c r="R63"/>
    </row>
    <row r="64" spans="19:21" ht="12.75">
      <c r="S64" s="132"/>
      <c r="T64" s="73"/>
      <c r="U64" s="73"/>
    </row>
    <row r="65" spans="19:21" ht="12.75">
      <c r="S65" s="132"/>
      <c r="T65" s="73"/>
      <c r="U65" s="73"/>
    </row>
    <row r="66" spans="19:21" ht="12.75">
      <c r="S66" s="132"/>
      <c r="T66" s="73"/>
      <c r="U66" s="73"/>
    </row>
  </sheetData>
  <sheetProtection/>
  <mergeCells count="78">
    <mergeCell ref="S48:V48"/>
    <mergeCell ref="A47:R47"/>
    <mergeCell ref="S45:V45"/>
    <mergeCell ref="S46:V46"/>
    <mergeCell ref="S47:V47"/>
    <mergeCell ref="Q45:Q46"/>
    <mergeCell ref="H45:I45"/>
    <mergeCell ref="C45:G45"/>
    <mergeCell ref="J45:N45"/>
    <mergeCell ref="A45:B45"/>
    <mergeCell ref="X6:AC6"/>
    <mergeCell ref="X7:AC7"/>
    <mergeCell ref="I6:J6"/>
    <mergeCell ref="K6:L6"/>
    <mergeCell ref="O6:R6"/>
    <mergeCell ref="A7:P7"/>
    <mergeCell ref="Q7:R13"/>
    <mergeCell ref="J8:K8"/>
    <mergeCell ref="F61:H61"/>
    <mergeCell ref="A53:H53"/>
    <mergeCell ref="A54:H54"/>
    <mergeCell ref="J61:R61"/>
    <mergeCell ref="A58:I58"/>
    <mergeCell ref="J58:R59"/>
    <mergeCell ref="I57:L57"/>
    <mergeCell ref="I59:I61"/>
    <mergeCell ref="J60:R60"/>
    <mergeCell ref="Q55:R56"/>
    <mergeCell ref="A1:A2"/>
    <mergeCell ref="A3:A4"/>
    <mergeCell ref="B3:R4"/>
    <mergeCell ref="I53:R54"/>
    <mergeCell ref="A49:A51"/>
    <mergeCell ref="O45:P45"/>
    <mergeCell ref="C12:P12"/>
    <mergeCell ref="E8:F8"/>
    <mergeCell ref="N10:P10"/>
    <mergeCell ref="B8:D8"/>
    <mergeCell ref="R33:R45"/>
    <mergeCell ref="B59:E60"/>
    <mergeCell ref="E10:K10"/>
    <mergeCell ref="B55:E56"/>
    <mergeCell ref="M57:P57"/>
    <mergeCell ref="J56:L56"/>
    <mergeCell ref="C46:D46"/>
    <mergeCell ref="E46:F46"/>
    <mergeCell ref="G46:I46"/>
    <mergeCell ref="B10:D10"/>
    <mergeCell ref="B1:R1"/>
    <mergeCell ref="B2:R2"/>
    <mergeCell ref="F6:H6"/>
    <mergeCell ref="G8:H8"/>
    <mergeCell ref="B6:D6"/>
    <mergeCell ref="B5:R5"/>
    <mergeCell ref="S31:V31"/>
    <mergeCell ref="S8:V9"/>
    <mergeCell ref="O8:P8"/>
    <mergeCell ref="A9:P9"/>
    <mergeCell ref="L10:M10"/>
    <mergeCell ref="A11:P11"/>
    <mergeCell ref="A12:B12"/>
    <mergeCell ref="S49:V61"/>
    <mergeCell ref="B49:R49"/>
    <mergeCell ref="B50:R50"/>
    <mergeCell ref="B51:R51"/>
    <mergeCell ref="F59:H60"/>
    <mergeCell ref="F57:H57"/>
    <mergeCell ref="M55:P56"/>
    <mergeCell ref="B61:E61"/>
    <mergeCell ref="B57:E57"/>
    <mergeCell ref="I55:L55"/>
    <mergeCell ref="Q57:R57"/>
    <mergeCell ref="F55:H56"/>
    <mergeCell ref="J46:K46"/>
    <mergeCell ref="L46:N46"/>
    <mergeCell ref="O46:P46"/>
    <mergeCell ref="B48:R48"/>
    <mergeCell ref="A52:R52"/>
  </mergeCells>
  <printOptions horizontalCentered="1" verticalCentered="1"/>
  <pageMargins left="0.25" right="0.25" top="0.25" bottom="0.25" header="0.5" footer="0"/>
  <pageSetup blackAndWhite="1" fitToHeight="1" fitToWidth="1" horizontalDpi="600" verticalDpi="600" orientation="landscape" scale="68" r:id="rId2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1:AC66"/>
  <sheetViews>
    <sheetView showZeros="0" zoomScalePageLayoutView="0" workbookViewId="0" topLeftCell="A1">
      <selection activeCell="G8" sqref="G8:H8"/>
    </sheetView>
  </sheetViews>
  <sheetFormatPr defaultColWidth="9.140625" defaultRowHeight="12.75"/>
  <cols>
    <col min="1" max="1" width="13.00390625" style="0" customWidth="1"/>
    <col min="2" max="2" width="14.140625" style="0" customWidth="1"/>
    <col min="3" max="7" width="5.57421875" style="0" customWidth="1"/>
    <col min="8" max="8" width="5.421875" style="0" customWidth="1"/>
    <col min="9" max="9" width="5.57421875" style="0" customWidth="1"/>
    <col min="10" max="12" width="5.421875" style="0" customWidth="1"/>
    <col min="13" max="13" width="5.57421875" style="0" customWidth="1"/>
    <col min="14" max="15" width="5.421875" style="0" customWidth="1"/>
    <col min="16" max="16" width="5.28125" style="0" customWidth="1"/>
    <col min="17" max="17" width="6.421875" style="0" bestFit="1" customWidth="1"/>
    <col min="18" max="18" width="7.7109375" style="3" bestFit="1" customWidth="1"/>
    <col min="19" max="19" width="13.28125" style="115" customWidth="1"/>
    <col min="20" max="20" width="12.00390625" style="50" customWidth="1"/>
    <col min="21" max="21" width="10.7109375" style="50" customWidth="1"/>
    <col min="22" max="22" width="10.28125" style="50" customWidth="1"/>
    <col min="23" max="23" width="6.140625" style="50" customWidth="1"/>
    <col min="24" max="24" width="14.57421875" style="50" customWidth="1"/>
    <col min="25" max="25" width="10.28125" style="50" bestFit="1" customWidth="1"/>
    <col min="26" max="26" width="11.00390625" style="50" customWidth="1"/>
    <col min="27" max="27" width="10.28125" style="50" bestFit="1" customWidth="1"/>
    <col min="28" max="29" width="12.28125" style="50" bestFit="1" customWidth="1"/>
    <col min="30" max="16384" width="9.140625" style="50" customWidth="1"/>
  </cols>
  <sheetData>
    <row r="1" spans="1:22" ht="12.75">
      <c r="A1" s="234" t="s">
        <v>59</v>
      </c>
      <c r="B1" s="218" t="s">
        <v>14</v>
      </c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9"/>
      <c r="S1" s="127"/>
      <c r="T1" s="116" t="s">
        <v>106</v>
      </c>
      <c r="U1" s="117"/>
      <c r="V1" s="118"/>
    </row>
    <row r="2" spans="1:22" ht="12.75">
      <c r="A2" s="235"/>
      <c r="B2" s="201" t="s">
        <v>71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20"/>
      <c r="S2" s="128"/>
      <c r="T2" s="53"/>
      <c r="U2" s="53"/>
      <c r="V2" s="54"/>
    </row>
    <row r="3" spans="1:22" ht="12.75">
      <c r="A3" s="235" t="s">
        <v>89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6"/>
      <c r="S3" s="128"/>
      <c r="T3" s="53" t="s">
        <v>72</v>
      </c>
      <c r="U3" s="53"/>
      <c r="V3" s="54"/>
    </row>
    <row r="4" spans="1:22" ht="13.5" thickBot="1">
      <c r="A4" s="237"/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6"/>
      <c r="S4" s="128"/>
      <c r="T4" s="119" t="s">
        <v>60</v>
      </c>
      <c r="U4" s="53"/>
      <c r="V4" s="54"/>
    </row>
    <row r="5" spans="1:22" ht="16.5" thickBot="1">
      <c r="A5" s="152"/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6"/>
      <c r="S5" s="128"/>
      <c r="T5" s="119" t="s">
        <v>61</v>
      </c>
      <c r="U5" s="53"/>
      <c r="V5" s="54"/>
    </row>
    <row r="6" spans="1:29" ht="13.5" thickBot="1">
      <c r="A6" s="40" t="s">
        <v>16</v>
      </c>
      <c r="B6" s="224">
        <f>'Pay17_08-07-12'!B6:D6</f>
        <v>0</v>
      </c>
      <c r="C6" s="224"/>
      <c r="D6" s="224"/>
      <c r="E6" s="42" t="s">
        <v>58</v>
      </c>
      <c r="F6" s="222">
        <f>'Pay17_08-07-12'!F6:H6</f>
        <v>0</v>
      </c>
      <c r="G6" s="222"/>
      <c r="H6" s="222"/>
      <c r="I6" s="267" t="s">
        <v>31</v>
      </c>
      <c r="J6" s="267"/>
      <c r="K6" s="268">
        <f>'Pay17_08-07-12'!K6:L6</f>
        <v>0</v>
      </c>
      <c r="L6" s="268"/>
      <c r="M6" s="39"/>
      <c r="N6" s="44" t="s">
        <v>42</v>
      </c>
      <c r="O6" s="224">
        <f>'Pay17_08-07-12'!O6:R6</f>
        <v>0</v>
      </c>
      <c r="P6" s="224"/>
      <c r="Q6" s="224"/>
      <c r="R6" s="269"/>
      <c r="S6" s="128"/>
      <c r="T6" s="119" t="s">
        <v>62</v>
      </c>
      <c r="U6" s="53"/>
      <c r="V6" s="54"/>
      <c r="X6" s="261" t="s">
        <v>41</v>
      </c>
      <c r="Y6" s="262"/>
      <c r="Z6" s="262"/>
      <c r="AA6" s="262"/>
      <c r="AB6" s="262"/>
      <c r="AC6" s="263"/>
    </row>
    <row r="7" spans="1:29" ht="6" customHeight="1" thickBot="1">
      <c r="A7" s="213"/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270"/>
      <c r="R7" s="271"/>
      <c r="S7" s="129"/>
      <c r="T7" s="120"/>
      <c r="U7" s="120"/>
      <c r="V7" s="121"/>
      <c r="X7" s="264"/>
      <c r="Y7" s="265"/>
      <c r="Z7" s="265"/>
      <c r="AA7" s="265"/>
      <c r="AB7" s="265"/>
      <c r="AC7" s="266"/>
    </row>
    <row r="8" spans="1:29" ht="15" customHeight="1">
      <c r="A8" s="40" t="s">
        <v>17</v>
      </c>
      <c r="B8" s="224">
        <f>'Pay17_08-07-12'!B8:D8</f>
        <v>0</v>
      </c>
      <c r="C8" s="224"/>
      <c r="D8" s="224"/>
      <c r="E8" s="232" t="s">
        <v>18</v>
      </c>
      <c r="F8" s="232"/>
      <c r="G8" s="223">
        <f>'Pay17_08-07-12'!G8:H8+14</f>
        <v>41129</v>
      </c>
      <c r="H8" s="223"/>
      <c r="I8" s="43" t="s">
        <v>19</v>
      </c>
      <c r="J8" s="223">
        <f>G8+13</f>
        <v>41142</v>
      </c>
      <c r="K8" s="223"/>
      <c r="L8" s="39"/>
      <c r="M8" s="42" t="s">
        <v>12</v>
      </c>
      <c r="N8" s="15">
        <f>'Pay17_08-07-12'!N8</f>
        <v>0</v>
      </c>
      <c r="O8" s="188"/>
      <c r="P8" s="188"/>
      <c r="Q8" s="188"/>
      <c r="R8" s="189"/>
      <c r="S8" s="207"/>
      <c r="T8" s="208"/>
      <c r="U8" s="208"/>
      <c r="V8" s="209"/>
      <c r="X8" s="52" t="s">
        <v>24</v>
      </c>
      <c r="Y8" s="34"/>
      <c r="Z8" s="53"/>
      <c r="AA8" s="53"/>
      <c r="AB8" s="53"/>
      <c r="AC8" s="54"/>
    </row>
    <row r="9" spans="1:29" ht="6" customHeight="1" thickBot="1">
      <c r="A9" s="213"/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88"/>
      <c r="R9" s="189"/>
      <c r="S9" s="210"/>
      <c r="T9" s="211"/>
      <c r="U9" s="211"/>
      <c r="V9" s="212"/>
      <c r="X9" s="52"/>
      <c r="Y9" s="34"/>
      <c r="Z9" s="53"/>
      <c r="AA9" s="53"/>
      <c r="AB9" s="53"/>
      <c r="AC9" s="54"/>
    </row>
    <row r="10" spans="1:29" ht="13.5" customHeight="1">
      <c r="A10" s="41" t="s">
        <v>48</v>
      </c>
      <c r="B10" s="233">
        <f>'Pay17_08-07-12'!B10:D10</f>
        <v>0</v>
      </c>
      <c r="C10" s="233"/>
      <c r="D10" s="233"/>
      <c r="E10" s="230" t="s">
        <v>49</v>
      </c>
      <c r="F10" s="230"/>
      <c r="G10" s="230"/>
      <c r="H10" s="230"/>
      <c r="I10" s="230"/>
      <c r="J10" s="230"/>
      <c r="K10" s="230"/>
      <c r="L10" s="214">
        <f>J8+10</f>
        <v>41152</v>
      </c>
      <c r="M10" s="215"/>
      <c r="N10" s="188"/>
      <c r="O10" s="188"/>
      <c r="P10" s="188"/>
      <c r="Q10" s="188"/>
      <c r="R10" s="188"/>
      <c r="S10" s="130"/>
      <c r="T10" s="122"/>
      <c r="U10" s="123"/>
      <c r="V10" s="123"/>
      <c r="X10" s="52"/>
      <c r="Y10" s="34"/>
      <c r="Z10" s="53"/>
      <c r="AA10" s="53"/>
      <c r="AB10" s="53"/>
      <c r="AC10" s="54"/>
    </row>
    <row r="11" spans="1:29" ht="13.5" customHeight="1" thickBot="1">
      <c r="A11" s="213"/>
      <c r="B11" s="176"/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88"/>
      <c r="R11" s="188"/>
      <c r="S11" s="131"/>
      <c r="T11" s="124"/>
      <c r="U11" s="124"/>
      <c r="V11" s="125"/>
      <c r="X11" s="52" t="s">
        <v>35</v>
      </c>
      <c r="Y11" s="32">
        <f>Y8/2080</f>
        <v>0</v>
      </c>
      <c r="Z11" s="53"/>
      <c r="AA11" s="53"/>
      <c r="AB11" s="53"/>
      <c r="AC11" s="54"/>
    </row>
    <row r="12" spans="1:29" ht="14.25" customHeight="1" thickBot="1">
      <c r="A12" s="216"/>
      <c r="B12" s="217"/>
      <c r="C12" s="240" t="s">
        <v>43</v>
      </c>
      <c r="D12" s="241"/>
      <c r="E12" s="241"/>
      <c r="F12" s="241"/>
      <c r="G12" s="241"/>
      <c r="H12" s="241"/>
      <c r="I12" s="241"/>
      <c r="J12" s="241"/>
      <c r="K12" s="241"/>
      <c r="L12" s="241"/>
      <c r="M12" s="241"/>
      <c r="N12" s="241"/>
      <c r="O12" s="241"/>
      <c r="P12" s="242"/>
      <c r="Q12" s="188"/>
      <c r="R12" s="188"/>
      <c r="S12" s="131"/>
      <c r="T12" s="124" t="s">
        <v>63</v>
      </c>
      <c r="U12" s="124"/>
      <c r="V12" s="125"/>
      <c r="X12" s="52" t="s">
        <v>36</v>
      </c>
      <c r="Y12" s="33"/>
      <c r="Z12" s="53"/>
      <c r="AA12" s="53"/>
      <c r="AB12" s="53"/>
      <c r="AC12" s="54"/>
    </row>
    <row r="13" spans="1:29" ht="13.5" thickBot="1">
      <c r="A13" s="77" t="s">
        <v>56</v>
      </c>
      <c r="B13" s="78" t="s">
        <v>55</v>
      </c>
      <c r="C13" s="81">
        <f>G8</f>
        <v>41129</v>
      </c>
      <c r="D13" s="82">
        <f aca="true" t="shared" si="0" ref="D13:P13">C13+1</f>
        <v>41130</v>
      </c>
      <c r="E13" s="83">
        <f t="shared" si="0"/>
        <v>41131</v>
      </c>
      <c r="F13" s="82">
        <f t="shared" si="0"/>
        <v>41132</v>
      </c>
      <c r="G13" s="83">
        <f t="shared" si="0"/>
        <v>41133</v>
      </c>
      <c r="H13" s="82">
        <f t="shared" si="0"/>
        <v>41134</v>
      </c>
      <c r="I13" s="83">
        <f t="shared" si="0"/>
        <v>41135</v>
      </c>
      <c r="J13" s="84">
        <f t="shared" si="0"/>
        <v>41136</v>
      </c>
      <c r="K13" s="83">
        <f t="shared" si="0"/>
        <v>41137</v>
      </c>
      <c r="L13" s="82">
        <f t="shared" si="0"/>
        <v>41138</v>
      </c>
      <c r="M13" s="83">
        <f t="shared" si="0"/>
        <v>41139</v>
      </c>
      <c r="N13" s="82">
        <f t="shared" si="0"/>
        <v>41140</v>
      </c>
      <c r="O13" s="83">
        <f t="shared" si="0"/>
        <v>41141</v>
      </c>
      <c r="P13" s="85">
        <f t="shared" si="0"/>
        <v>41142</v>
      </c>
      <c r="Q13" s="188"/>
      <c r="R13" s="188"/>
      <c r="S13" s="131"/>
      <c r="T13" s="124" t="s">
        <v>75</v>
      </c>
      <c r="U13" s="124"/>
      <c r="V13" s="125"/>
      <c r="X13" s="55"/>
      <c r="Y13" s="51" t="s">
        <v>37</v>
      </c>
      <c r="Z13" s="51" t="s">
        <v>37</v>
      </c>
      <c r="AA13" s="51" t="s">
        <v>25</v>
      </c>
      <c r="AB13" s="51" t="s">
        <v>27</v>
      </c>
      <c r="AC13" s="56" t="s">
        <v>2</v>
      </c>
    </row>
    <row r="14" spans="1:29" ht="13.5" thickBot="1">
      <c r="A14" s="79" t="s">
        <v>57</v>
      </c>
      <c r="B14" s="80" t="s">
        <v>50</v>
      </c>
      <c r="C14" s="86">
        <f aca="true" t="shared" si="1" ref="C14:P14">WEEKDAY(C13)</f>
        <v>4</v>
      </c>
      <c r="D14" s="87">
        <f t="shared" si="1"/>
        <v>5</v>
      </c>
      <c r="E14" s="88">
        <f t="shared" si="1"/>
        <v>6</v>
      </c>
      <c r="F14" s="87">
        <f t="shared" si="1"/>
        <v>7</v>
      </c>
      <c r="G14" s="88">
        <f t="shared" si="1"/>
        <v>1</v>
      </c>
      <c r="H14" s="87">
        <f t="shared" si="1"/>
        <v>2</v>
      </c>
      <c r="I14" s="88">
        <f t="shared" si="1"/>
        <v>3</v>
      </c>
      <c r="J14" s="89">
        <f t="shared" si="1"/>
        <v>4</v>
      </c>
      <c r="K14" s="88">
        <f t="shared" si="1"/>
        <v>5</v>
      </c>
      <c r="L14" s="87">
        <f t="shared" si="1"/>
        <v>6</v>
      </c>
      <c r="M14" s="88">
        <f t="shared" si="1"/>
        <v>7</v>
      </c>
      <c r="N14" s="87">
        <f t="shared" si="1"/>
        <v>1</v>
      </c>
      <c r="O14" s="88">
        <f t="shared" si="1"/>
        <v>2</v>
      </c>
      <c r="P14" s="90">
        <f t="shared" si="1"/>
        <v>3</v>
      </c>
      <c r="Q14" s="91" t="s">
        <v>2</v>
      </c>
      <c r="R14" s="142" t="s">
        <v>15</v>
      </c>
      <c r="S14" s="131"/>
      <c r="T14" s="124" t="s">
        <v>65</v>
      </c>
      <c r="U14" s="124"/>
      <c r="V14" s="125"/>
      <c r="X14" s="57"/>
      <c r="Y14" s="58" t="s">
        <v>38</v>
      </c>
      <c r="Z14" s="58" t="s">
        <v>39</v>
      </c>
      <c r="AA14" s="58" t="s">
        <v>26</v>
      </c>
      <c r="AB14" s="58" t="s">
        <v>28</v>
      </c>
      <c r="AC14" s="59" t="s">
        <v>40</v>
      </c>
    </row>
    <row r="15" spans="1:29" ht="15.75" customHeight="1">
      <c r="A15" s="172">
        <f>'Pay17_08-07-12'!A15</f>
        <v>0</v>
      </c>
      <c r="B15" s="157">
        <f>'Pay17_08-07-12'!B15</f>
        <v>1</v>
      </c>
      <c r="C15" s="27"/>
      <c r="D15" s="28"/>
      <c r="E15" s="29"/>
      <c r="F15" s="7"/>
      <c r="G15" s="8"/>
      <c r="H15" s="28"/>
      <c r="I15" s="29"/>
      <c r="J15" s="30"/>
      <c r="K15" s="29"/>
      <c r="L15" s="28"/>
      <c r="M15" s="8"/>
      <c r="N15" s="7"/>
      <c r="O15" s="29"/>
      <c r="P15" s="31"/>
      <c r="Q15" s="93">
        <f>SUM(C15:P15)</f>
        <v>0</v>
      </c>
      <c r="R15" s="161">
        <f aca="true" t="shared" si="2" ref="R15:R31">ROUND(IF(Q15&gt;0,Q15/$Q$32,B15),2)</f>
        <v>1</v>
      </c>
      <c r="S15" s="158"/>
      <c r="T15" s="124" t="s">
        <v>76</v>
      </c>
      <c r="U15" s="124"/>
      <c r="V15" s="125"/>
      <c r="X15" s="173">
        <f aca="true" t="shared" si="3" ref="X15:X31">A15</f>
        <v>0</v>
      </c>
      <c r="Y15" s="36"/>
      <c r="Z15" s="60">
        <f aca="true" t="shared" si="4" ref="Z15:Z31">(AA15+AB15)*Y15</f>
        <v>0</v>
      </c>
      <c r="AA15" s="61">
        <f aca="true" t="shared" si="5" ref="AA15:AA20">IF($B$32&gt;0,80*$Y$11*R15,($Y$11*Q15)+($Y$11*$Q$43*R15))</f>
        <v>0</v>
      </c>
      <c r="AB15" s="62">
        <f aca="true" t="shared" si="6" ref="AB15:AB31">AA15*$Y$12</f>
        <v>0</v>
      </c>
      <c r="AC15" s="62">
        <f aca="true" t="shared" si="7" ref="AC15:AC31">SUM(Z15:AB15)</f>
        <v>0</v>
      </c>
    </row>
    <row r="16" spans="1:29" ht="15.75" customHeight="1">
      <c r="A16" s="172">
        <f>'Pay17_08-07-12'!A16</f>
        <v>0</v>
      </c>
      <c r="B16" s="157">
        <f>'Pay17_08-07-12'!B16</f>
        <v>0</v>
      </c>
      <c r="C16" s="10"/>
      <c r="D16" s="2"/>
      <c r="E16" s="1"/>
      <c r="F16" s="2"/>
      <c r="G16" s="1"/>
      <c r="H16" s="2"/>
      <c r="I16" s="1"/>
      <c r="J16" s="6"/>
      <c r="K16" s="1"/>
      <c r="L16" s="2"/>
      <c r="M16" s="1"/>
      <c r="N16" s="2"/>
      <c r="O16" s="1"/>
      <c r="P16" s="13"/>
      <c r="Q16" s="93">
        <f aca="true" t="shared" si="8" ref="Q16:Q31">SUM(C16:P16)</f>
        <v>0</v>
      </c>
      <c r="R16" s="162">
        <f t="shared" si="2"/>
        <v>0</v>
      </c>
      <c r="S16" s="158"/>
      <c r="T16" s="124" t="s">
        <v>66</v>
      </c>
      <c r="U16" s="124"/>
      <c r="V16" s="125"/>
      <c r="X16" s="174">
        <f t="shared" si="3"/>
        <v>0</v>
      </c>
      <c r="Y16" s="37"/>
      <c r="Z16" s="63">
        <f t="shared" si="4"/>
        <v>0</v>
      </c>
      <c r="AA16" s="64">
        <f t="shared" si="5"/>
        <v>0</v>
      </c>
      <c r="AB16" s="65">
        <f t="shared" si="6"/>
        <v>0</v>
      </c>
      <c r="AC16" s="65">
        <f t="shared" si="7"/>
        <v>0</v>
      </c>
    </row>
    <row r="17" spans="1:29" ht="15.75" customHeight="1">
      <c r="A17" s="172">
        <f>'Pay17_08-07-12'!A17</f>
        <v>0</v>
      </c>
      <c r="B17" s="157">
        <f>'Pay17_08-07-12'!B17</f>
        <v>0</v>
      </c>
      <c r="C17" s="10"/>
      <c r="D17" s="2"/>
      <c r="E17" s="49"/>
      <c r="F17" s="2"/>
      <c r="G17" s="1"/>
      <c r="H17" s="2"/>
      <c r="I17" s="1"/>
      <c r="J17" s="6"/>
      <c r="K17" s="1"/>
      <c r="L17" s="2"/>
      <c r="M17" s="1"/>
      <c r="N17" s="2"/>
      <c r="O17" s="1"/>
      <c r="P17" s="13"/>
      <c r="Q17" s="93">
        <f t="shared" si="8"/>
        <v>0</v>
      </c>
      <c r="R17" s="162">
        <f t="shared" si="2"/>
        <v>0</v>
      </c>
      <c r="S17" s="158"/>
      <c r="T17" s="124" t="s">
        <v>64</v>
      </c>
      <c r="U17" s="124"/>
      <c r="V17" s="125"/>
      <c r="X17" s="174">
        <f t="shared" si="3"/>
        <v>0</v>
      </c>
      <c r="Y17" s="37"/>
      <c r="Z17" s="63">
        <f t="shared" si="4"/>
        <v>0</v>
      </c>
      <c r="AA17" s="64">
        <f t="shared" si="5"/>
        <v>0</v>
      </c>
      <c r="AB17" s="65">
        <f t="shared" si="6"/>
        <v>0</v>
      </c>
      <c r="AC17" s="65">
        <f t="shared" si="7"/>
        <v>0</v>
      </c>
    </row>
    <row r="18" spans="1:29" ht="15.75" customHeight="1">
      <c r="A18" s="172">
        <f>'Pay17_08-07-12'!A18</f>
        <v>0</v>
      </c>
      <c r="B18" s="157">
        <f>'Pay17_08-07-12'!B18</f>
        <v>0</v>
      </c>
      <c r="C18" s="10"/>
      <c r="D18" s="2"/>
      <c r="E18" s="1"/>
      <c r="F18" s="2"/>
      <c r="G18" s="1"/>
      <c r="H18" s="2"/>
      <c r="I18" s="1"/>
      <c r="J18" s="6"/>
      <c r="K18" s="1"/>
      <c r="L18" s="2"/>
      <c r="M18" s="1"/>
      <c r="N18" s="2"/>
      <c r="O18" s="1"/>
      <c r="P18" s="13"/>
      <c r="Q18" s="93">
        <f t="shared" si="8"/>
        <v>0</v>
      </c>
      <c r="R18" s="162">
        <f t="shared" si="2"/>
        <v>0</v>
      </c>
      <c r="S18" s="158"/>
      <c r="T18" s="124" t="s">
        <v>67</v>
      </c>
      <c r="U18" s="124"/>
      <c r="V18" s="125"/>
      <c r="X18" s="174">
        <f t="shared" si="3"/>
        <v>0</v>
      </c>
      <c r="Y18" s="37"/>
      <c r="Z18" s="63">
        <f t="shared" si="4"/>
        <v>0</v>
      </c>
      <c r="AA18" s="64">
        <f t="shared" si="5"/>
        <v>0</v>
      </c>
      <c r="AB18" s="65">
        <f t="shared" si="6"/>
        <v>0</v>
      </c>
      <c r="AC18" s="65">
        <f t="shared" si="7"/>
        <v>0</v>
      </c>
    </row>
    <row r="19" spans="1:29" ht="15.75" customHeight="1">
      <c r="A19" s="172">
        <f>'Pay17_08-07-12'!A19</f>
        <v>0</v>
      </c>
      <c r="B19" s="157">
        <f>'Pay17_08-07-12'!B19</f>
        <v>0</v>
      </c>
      <c r="C19" s="10"/>
      <c r="D19" s="2"/>
      <c r="E19" s="1"/>
      <c r="F19" s="2"/>
      <c r="G19" s="1"/>
      <c r="H19" s="2"/>
      <c r="I19" s="1"/>
      <c r="J19" s="6"/>
      <c r="K19" s="1"/>
      <c r="L19" s="2"/>
      <c r="M19" s="1"/>
      <c r="N19" s="2"/>
      <c r="O19" s="1"/>
      <c r="P19" s="13"/>
      <c r="Q19" s="93">
        <f t="shared" si="8"/>
        <v>0</v>
      </c>
      <c r="R19" s="162">
        <f t="shared" si="2"/>
        <v>0</v>
      </c>
      <c r="S19" s="158"/>
      <c r="T19" s="124" t="s">
        <v>73</v>
      </c>
      <c r="U19" s="124"/>
      <c r="V19" s="125"/>
      <c r="X19" s="174">
        <f t="shared" si="3"/>
        <v>0</v>
      </c>
      <c r="Y19" s="37"/>
      <c r="Z19" s="63">
        <f t="shared" si="4"/>
        <v>0</v>
      </c>
      <c r="AA19" s="64">
        <f t="shared" si="5"/>
        <v>0</v>
      </c>
      <c r="AB19" s="65">
        <f t="shared" si="6"/>
        <v>0</v>
      </c>
      <c r="AC19" s="65">
        <f t="shared" si="7"/>
        <v>0</v>
      </c>
    </row>
    <row r="20" spans="1:29" ht="15.75" customHeight="1" thickBot="1">
      <c r="A20" s="172">
        <f>'Pay17_08-07-12'!A20</f>
        <v>0</v>
      </c>
      <c r="B20" s="157">
        <f>'Pay17_08-07-12'!B20</f>
        <v>0</v>
      </c>
      <c r="C20" s="10"/>
      <c r="D20" s="2"/>
      <c r="E20" s="1"/>
      <c r="F20" s="159"/>
      <c r="G20" s="159"/>
      <c r="H20" s="159"/>
      <c r="I20" s="13"/>
      <c r="J20" s="10"/>
      <c r="K20" s="159"/>
      <c r="L20" s="2"/>
      <c r="M20" s="2"/>
      <c r="N20" s="2"/>
      <c r="O20" s="1"/>
      <c r="P20" s="13"/>
      <c r="Q20" s="93">
        <f t="shared" si="8"/>
        <v>0</v>
      </c>
      <c r="R20" s="162">
        <f t="shared" si="2"/>
        <v>0</v>
      </c>
      <c r="S20" s="160"/>
      <c r="T20" s="126"/>
      <c r="U20" s="143"/>
      <c r="V20" s="144"/>
      <c r="X20" s="174">
        <f t="shared" si="3"/>
        <v>0</v>
      </c>
      <c r="Y20" s="37"/>
      <c r="Z20" s="63">
        <f t="shared" si="4"/>
        <v>0</v>
      </c>
      <c r="AA20" s="64">
        <f t="shared" si="5"/>
        <v>0</v>
      </c>
      <c r="AB20" s="65">
        <f t="shared" si="6"/>
        <v>0</v>
      </c>
      <c r="AC20" s="65">
        <f t="shared" si="7"/>
        <v>0</v>
      </c>
    </row>
    <row r="21" spans="1:29" ht="15.75" customHeight="1">
      <c r="A21" s="172">
        <f>'Pay17_08-07-12'!A21</f>
        <v>0</v>
      </c>
      <c r="B21" s="157">
        <f>'Pay17_08-07-12'!B21</f>
        <v>0</v>
      </c>
      <c r="C21" s="19"/>
      <c r="D21" s="16"/>
      <c r="E21" s="15"/>
      <c r="F21" s="21"/>
      <c r="G21" s="21"/>
      <c r="H21" s="21"/>
      <c r="I21" s="17"/>
      <c r="J21" s="19"/>
      <c r="K21" s="21"/>
      <c r="L21" s="16"/>
      <c r="M21" s="16"/>
      <c r="N21" s="16"/>
      <c r="O21" s="15"/>
      <c r="P21" s="17"/>
      <c r="Q21" s="93">
        <f t="shared" si="8"/>
        <v>0</v>
      </c>
      <c r="R21" s="162">
        <f t="shared" si="2"/>
        <v>0</v>
      </c>
      <c r="S21" s="169"/>
      <c r="T21" s="33"/>
      <c r="U21" s="170"/>
      <c r="V21" s="171"/>
      <c r="X21" s="174">
        <f aca="true" t="shared" si="9" ref="X21:X29">A21</f>
        <v>0</v>
      </c>
      <c r="Y21" s="37"/>
      <c r="Z21" s="63">
        <f aca="true" t="shared" si="10" ref="Z21:Z29">(AA21+AB21)*Y21</f>
        <v>0</v>
      </c>
      <c r="AA21" s="64">
        <f aca="true" t="shared" si="11" ref="AA21:AA29">IF($B$32&gt;0,80*$Y$11*R21,($Y$11*Q21)+($Y$11*$Q$43*R21))</f>
        <v>0</v>
      </c>
      <c r="AB21" s="65">
        <f aca="true" t="shared" si="12" ref="AB21:AB29">AA21*$Y$12</f>
        <v>0</v>
      </c>
      <c r="AC21" s="65">
        <f aca="true" t="shared" si="13" ref="AC21:AC29">SUM(Z21:AB21)</f>
        <v>0</v>
      </c>
    </row>
    <row r="22" spans="1:29" ht="15.75" customHeight="1">
      <c r="A22" s="172">
        <f>'Pay17_08-07-12'!A24</f>
        <v>0</v>
      </c>
      <c r="B22" s="157">
        <f>'Pay17_08-07-12'!B24</f>
        <v>0</v>
      </c>
      <c r="C22" s="19"/>
      <c r="D22" s="16"/>
      <c r="E22" s="15"/>
      <c r="F22" s="21"/>
      <c r="G22" s="21"/>
      <c r="H22" s="21"/>
      <c r="I22" s="17"/>
      <c r="J22" s="19"/>
      <c r="K22" s="21"/>
      <c r="L22" s="16"/>
      <c r="M22" s="16"/>
      <c r="N22" s="16"/>
      <c r="O22" s="15"/>
      <c r="P22" s="17"/>
      <c r="Q22" s="93">
        <f t="shared" si="8"/>
        <v>0</v>
      </c>
      <c r="R22" s="162">
        <f t="shared" si="2"/>
        <v>0</v>
      </c>
      <c r="S22" s="169"/>
      <c r="T22" s="33"/>
      <c r="U22" s="170"/>
      <c r="V22" s="171"/>
      <c r="X22" s="174">
        <f t="shared" si="9"/>
        <v>0</v>
      </c>
      <c r="Y22" s="37"/>
      <c r="Z22" s="63">
        <f t="shared" si="10"/>
        <v>0</v>
      </c>
      <c r="AA22" s="64">
        <f t="shared" si="11"/>
        <v>0</v>
      </c>
      <c r="AB22" s="65">
        <f t="shared" si="12"/>
        <v>0</v>
      </c>
      <c r="AC22" s="65">
        <f t="shared" si="13"/>
        <v>0</v>
      </c>
    </row>
    <row r="23" spans="1:29" ht="15.75" customHeight="1">
      <c r="A23" s="172">
        <f>'Pay17_08-07-12'!A25</f>
        <v>0</v>
      </c>
      <c r="B23" s="157">
        <f>'Pay17_08-07-12'!B25</f>
        <v>0</v>
      </c>
      <c r="C23" s="19"/>
      <c r="D23" s="16"/>
      <c r="E23" s="15"/>
      <c r="F23" s="21"/>
      <c r="G23" s="21"/>
      <c r="H23" s="21"/>
      <c r="I23" s="17"/>
      <c r="J23" s="19"/>
      <c r="K23" s="21"/>
      <c r="L23" s="16"/>
      <c r="M23" s="16"/>
      <c r="N23" s="16"/>
      <c r="O23" s="15"/>
      <c r="P23" s="17"/>
      <c r="Q23" s="93">
        <f>SUM(C23:P23)</f>
        <v>0</v>
      </c>
      <c r="R23" s="162">
        <f t="shared" si="2"/>
        <v>0</v>
      </c>
      <c r="S23" s="169"/>
      <c r="T23" s="33"/>
      <c r="U23" s="170"/>
      <c r="V23" s="171"/>
      <c r="X23" s="174">
        <f t="shared" si="9"/>
        <v>0</v>
      </c>
      <c r="Y23" s="37"/>
      <c r="Z23" s="63">
        <f t="shared" si="10"/>
        <v>0</v>
      </c>
      <c r="AA23" s="64">
        <f t="shared" si="11"/>
        <v>0</v>
      </c>
      <c r="AB23" s="65">
        <f t="shared" si="12"/>
        <v>0</v>
      </c>
      <c r="AC23" s="65">
        <f t="shared" si="13"/>
        <v>0</v>
      </c>
    </row>
    <row r="24" spans="1:29" ht="15.75" customHeight="1">
      <c r="A24" s="172">
        <f>'Pay17_08-07-12'!A26</f>
        <v>0</v>
      </c>
      <c r="B24" s="157">
        <f>'Pay17_08-07-12'!B26</f>
        <v>0</v>
      </c>
      <c r="C24" s="19"/>
      <c r="D24" s="16"/>
      <c r="E24" s="15"/>
      <c r="F24" s="21"/>
      <c r="G24" s="21"/>
      <c r="H24" s="21"/>
      <c r="I24" s="17"/>
      <c r="J24" s="19"/>
      <c r="K24" s="21"/>
      <c r="L24" s="16"/>
      <c r="M24" s="16"/>
      <c r="N24" s="16"/>
      <c r="O24" s="15"/>
      <c r="P24" s="17"/>
      <c r="Q24" s="93">
        <f>SUM(C24:P24)</f>
        <v>0</v>
      </c>
      <c r="R24" s="162">
        <f t="shared" si="2"/>
        <v>0</v>
      </c>
      <c r="S24" s="169"/>
      <c r="T24" s="33"/>
      <c r="U24" s="170"/>
      <c r="V24" s="171"/>
      <c r="X24" s="174">
        <f t="shared" si="9"/>
        <v>0</v>
      </c>
      <c r="Y24" s="37"/>
      <c r="Z24" s="63">
        <f t="shared" si="10"/>
        <v>0</v>
      </c>
      <c r="AA24" s="64">
        <f t="shared" si="11"/>
        <v>0</v>
      </c>
      <c r="AB24" s="65">
        <f t="shared" si="12"/>
        <v>0</v>
      </c>
      <c r="AC24" s="65">
        <f t="shared" si="13"/>
        <v>0</v>
      </c>
    </row>
    <row r="25" spans="1:29" ht="15.75" customHeight="1">
      <c r="A25" s="172">
        <f>'Pay17_08-07-12'!A27</f>
        <v>0</v>
      </c>
      <c r="B25" s="157">
        <f>'Pay17_08-07-12'!B27</f>
        <v>0</v>
      </c>
      <c r="C25" s="19"/>
      <c r="D25" s="16"/>
      <c r="E25" s="15"/>
      <c r="F25" s="21"/>
      <c r="G25" s="21"/>
      <c r="H25" s="21"/>
      <c r="I25" s="17"/>
      <c r="J25" s="19"/>
      <c r="K25" s="21"/>
      <c r="L25" s="16"/>
      <c r="M25" s="16"/>
      <c r="N25" s="16"/>
      <c r="O25" s="15"/>
      <c r="P25" s="17"/>
      <c r="Q25" s="93">
        <f>SUM(C25:P25)</f>
        <v>0</v>
      </c>
      <c r="R25" s="162">
        <f t="shared" si="2"/>
        <v>0</v>
      </c>
      <c r="S25" s="169"/>
      <c r="T25" s="33"/>
      <c r="U25" s="170"/>
      <c r="V25" s="171"/>
      <c r="X25" s="174">
        <f t="shared" si="9"/>
        <v>0</v>
      </c>
      <c r="Y25" s="37"/>
      <c r="Z25" s="63">
        <f t="shared" si="10"/>
        <v>0</v>
      </c>
      <c r="AA25" s="64">
        <f t="shared" si="11"/>
        <v>0</v>
      </c>
      <c r="AB25" s="65">
        <f t="shared" si="12"/>
        <v>0</v>
      </c>
      <c r="AC25" s="65">
        <f t="shared" si="13"/>
        <v>0</v>
      </c>
    </row>
    <row r="26" spans="1:29" ht="15.75" customHeight="1">
      <c r="A26" s="172">
        <f>'Pay17_08-07-12'!A28</f>
        <v>0</v>
      </c>
      <c r="B26" s="157">
        <f>'Pay17_08-07-12'!B28</f>
        <v>0</v>
      </c>
      <c r="C26" s="19"/>
      <c r="D26" s="16"/>
      <c r="E26" s="15"/>
      <c r="F26" s="21"/>
      <c r="G26" s="21"/>
      <c r="H26" s="21"/>
      <c r="I26" s="17"/>
      <c r="J26" s="19"/>
      <c r="K26" s="21"/>
      <c r="L26" s="16"/>
      <c r="M26" s="16"/>
      <c r="N26" s="16"/>
      <c r="O26" s="15"/>
      <c r="P26" s="17"/>
      <c r="Q26" s="93">
        <f>SUM(C26:P26)</f>
        <v>0</v>
      </c>
      <c r="R26" s="162">
        <f t="shared" si="2"/>
        <v>0</v>
      </c>
      <c r="S26" s="169"/>
      <c r="T26" s="33"/>
      <c r="U26" s="170"/>
      <c r="V26" s="171"/>
      <c r="X26" s="174">
        <f t="shared" si="9"/>
        <v>0</v>
      </c>
      <c r="Y26" s="37"/>
      <c r="Z26" s="63">
        <f t="shared" si="10"/>
        <v>0</v>
      </c>
      <c r="AA26" s="64">
        <f t="shared" si="11"/>
        <v>0</v>
      </c>
      <c r="AB26" s="65">
        <f t="shared" si="12"/>
        <v>0</v>
      </c>
      <c r="AC26" s="65">
        <f t="shared" si="13"/>
        <v>0</v>
      </c>
    </row>
    <row r="27" spans="1:29" ht="15.75" customHeight="1">
      <c r="A27" s="172">
        <f>'Pay17_08-07-12'!A29</f>
        <v>0</v>
      </c>
      <c r="B27" s="157">
        <f>'Pay17_08-07-12'!B29</f>
        <v>0</v>
      </c>
      <c r="C27" s="19"/>
      <c r="D27" s="16"/>
      <c r="E27" s="15"/>
      <c r="F27" s="21"/>
      <c r="G27" s="21"/>
      <c r="H27" s="21"/>
      <c r="I27" s="17"/>
      <c r="J27" s="19"/>
      <c r="K27" s="21"/>
      <c r="L27" s="16"/>
      <c r="M27" s="16"/>
      <c r="N27" s="16"/>
      <c r="O27" s="15"/>
      <c r="P27" s="17"/>
      <c r="Q27" s="93">
        <f>SUM(C27:P27)</f>
        <v>0</v>
      </c>
      <c r="R27" s="162">
        <f t="shared" si="2"/>
        <v>0</v>
      </c>
      <c r="S27" s="169"/>
      <c r="T27" s="33"/>
      <c r="U27" s="170"/>
      <c r="V27" s="171"/>
      <c r="X27" s="174">
        <f t="shared" si="9"/>
        <v>0</v>
      </c>
      <c r="Y27" s="37"/>
      <c r="Z27" s="63">
        <f t="shared" si="10"/>
        <v>0</v>
      </c>
      <c r="AA27" s="64">
        <f t="shared" si="11"/>
        <v>0</v>
      </c>
      <c r="AB27" s="65">
        <f t="shared" si="12"/>
        <v>0</v>
      </c>
      <c r="AC27" s="65">
        <f t="shared" si="13"/>
        <v>0</v>
      </c>
    </row>
    <row r="28" spans="1:29" ht="15.75" customHeight="1">
      <c r="A28" s="172">
        <f>'Pay17_08-07-12'!A28</f>
        <v>0</v>
      </c>
      <c r="B28" s="157">
        <f>'Pay17_08-07-12'!B28</f>
        <v>0</v>
      </c>
      <c r="C28" s="19"/>
      <c r="D28" s="16"/>
      <c r="E28" s="15"/>
      <c r="F28" s="21"/>
      <c r="G28" s="21"/>
      <c r="H28" s="21"/>
      <c r="I28" s="17"/>
      <c r="J28" s="19"/>
      <c r="K28" s="21"/>
      <c r="L28" s="16"/>
      <c r="M28" s="16"/>
      <c r="N28" s="16"/>
      <c r="O28" s="15"/>
      <c r="P28" s="17"/>
      <c r="Q28" s="93">
        <f t="shared" si="8"/>
        <v>0</v>
      </c>
      <c r="R28" s="162">
        <f t="shared" si="2"/>
        <v>0</v>
      </c>
      <c r="S28" s="169"/>
      <c r="T28" s="33"/>
      <c r="U28" s="170"/>
      <c r="V28" s="171"/>
      <c r="X28" s="174">
        <f t="shared" si="9"/>
        <v>0</v>
      </c>
      <c r="Y28" s="37"/>
      <c r="Z28" s="63">
        <f t="shared" si="10"/>
        <v>0</v>
      </c>
      <c r="AA28" s="64">
        <f t="shared" si="11"/>
        <v>0</v>
      </c>
      <c r="AB28" s="65">
        <f t="shared" si="12"/>
        <v>0</v>
      </c>
      <c r="AC28" s="65">
        <f t="shared" si="13"/>
        <v>0</v>
      </c>
    </row>
    <row r="29" spans="1:29" ht="15.75" customHeight="1">
      <c r="A29" s="172">
        <f>'Pay17_08-07-12'!A29</f>
        <v>0</v>
      </c>
      <c r="B29" s="157">
        <f>'Pay17_08-07-12'!B29</f>
        <v>0</v>
      </c>
      <c r="C29" s="19"/>
      <c r="D29" s="16"/>
      <c r="E29" s="15"/>
      <c r="F29" s="21"/>
      <c r="G29" s="21"/>
      <c r="H29" s="21"/>
      <c r="I29" s="17"/>
      <c r="J29" s="19"/>
      <c r="K29" s="21"/>
      <c r="L29" s="16"/>
      <c r="M29" s="16"/>
      <c r="N29" s="16"/>
      <c r="O29" s="15"/>
      <c r="P29" s="17"/>
      <c r="Q29" s="93">
        <f t="shared" si="8"/>
        <v>0</v>
      </c>
      <c r="R29" s="162">
        <f t="shared" si="2"/>
        <v>0</v>
      </c>
      <c r="S29" s="169"/>
      <c r="T29" s="33"/>
      <c r="U29" s="170"/>
      <c r="V29" s="171"/>
      <c r="X29" s="174">
        <f t="shared" si="9"/>
        <v>0</v>
      </c>
      <c r="Y29" s="37"/>
      <c r="Z29" s="63">
        <f t="shared" si="10"/>
        <v>0</v>
      </c>
      <c r="AA29" s="64">
        <f t="shared" si="11"/>
        <v>0</v>
      </c>
      <c r="AB29" s="65">
        <f t="shared" si="12"/>
        <v>0</v>
      </c>
      <c r="AC29" s="65">
        <f t="shared" si="13"/>
        <v>0</v>
      </c>
    </row>
    <row r="30" spans="1:29" ht="15.75" customHeight="1" thickBot="1">
      <c r="A30" s="172">
        <f>'Pay17_08-07-12'!A30</f>
        <v>0</v>
      </c>
      <c r="B30" s="157">
        <f>'Pay17_08-07-12'!B30</f>
        <v>0</v>
      </c>
      <c r="C30" s="19"/>
      <c r="D30" s="16"/>
      <c r="E30" s="15"/>
      <c r="F30" s="21"/>
      <c r="G30" s="16"/>
      <c r="H30" s="15"/>
      <c r="I30" s="21"/>
      <c r="J30" s="19"/>
      <c r="K30" s="21"/>
      <c r="L30" s="16"/>
      <c r="M30" s="16"/>
      <c r="N30" s="16"/>
      <c r="O30" s="15"/>
      <c r="P30" s="17"/>
      <c r="Q30" s="93">
        <f t="shared" si="8"/>
        <v>0</v>
      </c>
      <c r="R30" s="162">
        <f t="shared" si="2"/>
        <v>0</v>
      </c>
      <c r="S30" s="3"/>
      <c r="T30" s="3"/>
      <c r="U30" s="3"/>
      <c r="V30" s="153"/>
      <c r="X30" s="174">
        <f t="shared" si="3"/>
        <v>0</v>
      </c>
      <c r="Y30" s="37"/>
      <c r="Z30" s="63">
        <f t="shared" si="4"/>
        <v>0</v>
      </c>
      <c r="AA30" s="64">
        <f>IF($B$32&gt;0,80*$Y$11*R30,($Y$11*Q30)+($Y$11*$Q$43*R30))</f>
        <v>0</v>
      </c>
      <c r="AB30" s="65">
        <f t="shared" si="6"/>
        <v>0</v>
      </c>
      <c r="AC30" s="65">
        <f t="shared" si="7"/>
        <v>0</v>
      </c>
    </row>
    <row r="31" spans="1:29" ht="15.75" customHeight="1" thickBot="1">
      <c r="A31" s="172">
        <f>'Pay17_08-07-12'!A31</f>
        <v>0</v>
      </c>
      <c r="B31" s="157">
        <f>'Pay17_08-07-12'!B31</f>
        <v>0</v>
      </c>
      <c r="C31" s="20"/>
      <c r="D31" s="4"/>
      <c r="E31" s="23"/>
      <c r="F31" s="5"/>
      <c r="G31" s="4"/>
      <c r="H31" s="5"/>
      <c r="I31" s="12"/>
      <c r="J31" s="11"/>
      <c r="K31" s="4"/>
      <c r="L31" s="5"/>
      <c r="M31" s="4"/>
      <c r="N31" s="5"/>
      <c r="O31" s="4"/>
      <c r="P31" s="18"/>
      <c r="Q31" s="93">
        <f t="shared" si="8"/>
        <v>0</v>
      </c>
      <c r="R31" s="163">
        <f t="shared" si="2"/>
        <v>0</v>
      </c>
      <c r="S31" s="205" t="s">
        <v>70</v>
      </c>
      <c r="T31" s="205"/>
      <c r="U31" s="205"/>
      <c r="V31" s="206"/>
      <c r="X31" s="175">
        <f t="shared" si="3"/>
        <v>0</v>
      </c>
      <c r="Y31" s="38"/>
      <c r="Z31" s="66">
        <f t="shared" si="4"/>
        <v>0</v>
      </c>
      <c r="AA31" s="67">
        <f>IF($B$32&gt;0,80*$Y$11*R31,($Y$11*Q31)+($Y$11*$Q$43*R31))</f>
        <v>0</v>
      </c>
      <c r="AB31" s="68">
        <f t="shared" si="6"/>
        <v>0</v>
      </c>
      <c r="AC31" s="68">
        <f t="shared" si="7"/>
        <v>0</v>
      </c>
    </row>
    <row r="32" spans="1:29" ht="15.75" customHeight="1" thickBot="1">
      <c r="A32" s="95" t="s">
        <v>33</v>
      </c>
      <c r="B32" s="96">
        <f aca="true" t="shared" si="14" ref="B32:R32">SUM(B15:B31)</f>
        <v>1</v>
      </c>
      <c r="C32" s="97">
        <f t="shared" si="14"/>
        <v>0</v>
      </c>
      <c r="D32" s="98">
        <f t="shared" si="14"/>
        <v>0</v>
      </c>
      <c r="E32" s="98">
        <f t="shared" si="14"/>
        <v>0</v>
      </c>
      <c r="F32" s="98">
        <f t="shared" si="14"/>
        <v>0</v>
      </c>
      <c r="G32" s="98">
        <f t="shared" si="14"/>
        <v>0</v>
      </c>
      <c r="H32" s="98">
        <f t="shared" si="14"/>
        <v>0</v>
      </c>
      <c r="I32" s="98">
        <f t="shared" si="14"/>
        <v>0</v>
      </c>
      <c r="J32" s="97">
        <f t="shared" si="14"/>
        <v>0</v>
      </c>
      <c r="K32" s="98">
        <f t="shared" si="14"/>
        <v>0</v>
      </c>
      <c r="L32" s="98">
        <f t="shared" si="14"/>
        <v>0</v>
      </c>
      <c r="M32" s="98">
        <f t="shared" si="14"/>
        <v>0</v>
      </c>
      <c r="N32" s="98">
        <f t="shared" si="14"/>
        <v>0</v>
      </c>
      <c r="O32" s="98">
        <f t="shared" si="14"/>
        <v>0</v>
      </c>
      <c r="P32" s="99">
        <f t="shared" si="14"/>
        <v>0</v>
      </c>
      <c r="Q32" s="94">
        <f t="shared" si="14"/>
        <v>0</v>
      </c>
      <c r="R32" s="145">
        <f t="shared" si="14"/>
        <v>1</v>
      </c>
      <c r="S32" s="135" t="s">
        <v>56</v>
      </c>
      <c r="T32" s="136" t="s">
        <v>55</v>
      </c>
      <c r="U32" s="136" t="s">
        <v>68</v>
      </c>
      <c r="V32" s="136" t="s">
        <v>69</v>
      </c>
      <c r="X32" s="69" t="s">
        <v>2</v>
      </c>
      <c r="Y32" s="70"/>
      <c r="Z32" s="71">
        <f>SUM(Z15:Z31)</f>
        <v>0</v>
      </c>
      <c r="AA32" s="72">
        <f>SUM(AA15:AA31)</f>
        <v>0</v>
      </c>
      <c r="AB32" s="71">
        <f>SUM(AB15:AB31)</f>
        <v>0</v>
      </c>
      <c r="AC32" s="71">
        <f>SUM(AC15:AC31)</f>
        <v>0</v>
      </c>
    </row>
    <row r="33" spans="1:22" ht="15.75" customHeight="1" thickBot="1">
      <c r="A33" s="100" t="s">
        <v>3</v>
      </c>
      <c r="B33" s="101"/>
      <c r="C33" s="102">
        <f aca="true" t="shared" si="15" ref="C33:P33">C14</f>
        <v>4</v>
      </c>
      <c r="D33" s="103">
        <f t="shared" si="15"/>
        <v>5</v>
      </c>
      <c r="E33" s="103">
        <f t="shared" si="15"/>
        <v>6</v>
      </c>
      <c r="F33" s="104">
        <f t="shared" si="15"/>
        <v>7</v>
      </c>
      <c r="G33" s="103">
        <f t="shared" si="15"/>
        <v>1</v>
      </c>
      <c r="H33" s="104">
        <f t="shared" si="15"/>
        <v>2</v>
      </c>
      <c r="I33" s="105">
        <f t="shared" si="15"/>
        <v>3</v>
      </c>
      <c r="J33" s="102">
        <f t="shared" si="15"/>
        <v>4</v>
      </c>
      <c r="K33" s="103">
        <f t="shared" si="15"/>
        <v>5</v>
      </c>
      <c r="L33" s="104">
        <f t="shared" si="15"/>
        <v>6</v>
      </c>
      <c r="M33" s="103">
        <f t="shared" si="15"/>
        <v>7</v>
      </c>
      <c r="N33" s="103">
        <f t="shared" si="15"/>
        <v>1</v>
      </c>
      <c r="O33" s="104">
        <f t="shared" si="15"/>
        <v>2</v>
      </c>
      <c r="P33" s="105">
        <f t="shared" si="15"/>
        <v>3</v>
      </c>
      <c r="Q33" s="92" t="s">
        <v>2</v>
      </c>
      <c r="R33" s="227"/>
      <c r="S33" s="137" t="s">
        <v>57</v>
      </c>
      <c r="T33" s="137" t="s">
        <v>50</v>
      </c>
      <c r="U33" s="137" t="s">
        <v>11</v>
      </c>
      <c r="V33" s="137" t="s">
        <v>11</v>
      </c>
    </row>
    <row r="34" spans="1:22" ht="13.5" customHeight="1">
      <c r="A34" s="106" t="s">
        <v>4</v>
      </c>
      <c r="B34" s="107"/>
      <c r="C34" s="9"/>
      <c r="D34" s="7"/>
      <c r="E34" s="8"/>
      <c r="F34" s="7"/>
      <c r="G34" s="8"/>
      <c r="H34" s="7"/>
      <c r="I34" s="8"/>
      <c r="J34" s="24"/>
      <c r="K34" s="8"/>
      <c r="L34" s="7"/>
      <c r="M34" s="8"/>
      <c r="N34" s="7"/>
      <c r="O34" s="8"/>
      <c r="P34" s="25"/>
      <c r="Q34" s="74">
        <f aca="true" t="shared" si="16" ref="Q34:Q42">SUM(C34:P34)</f>
        <v>0</v>
      </c>
      <c r="R34" s="187"/>
      <c r="S34" s="146"/>
      <c r="T34" s="154"/>
      <c r="U34" s="134"/>
      <c r="V34" s="140"/>
    </row>
    <row r="35" spans="1:22" ht="13.5" customHeight="1">
      <c r="A35" s="106" t="s">
        <v>0</v>
      </c>
      <c r="B35" s="107"/>
      <c r="C35" s="10"/>
      <c r="D35" s="2"/>
      <c r="E35" s="1"/>
      <c r="F35" s="2"/>
      <c r="G35" s="1"/>
      <c r="H35" s="2"/>
      <c r="I35" s="1"/>
      <c r="J35" s="6"/>
      <c r="K35" s="1"/>
      <c r="L35" s="2"/>
      <c r="M35" s="1"/>
      <c r="N35" s="2"/>
      <c r="O35" s="1"/>
      <c r="P35" s="13"/>
      <c r="Q35" s="75">
        <f t="shared" si="16"/>
        <v>0</v>
      </c>
      <c r="R35" s="187"/>
      <c r="S35" s="147"/>
      <c r="T35" s="155"/>
      <c r="U35" s="133"/>
      <c r="V35" s="141"/>
    </row>
    <row r="36" spans="1:22" ht="13.5" customHeight="1">
      <c r="A36" s="106" t="s">
        <v>5</v>
      </c>
      <c r="B36" s="107"/>
      <c r="C36" s="10"/>
      <c r="D36" s="2"/>
      <c r="E36" s="1"/>
      <c r="F36" s="2"/>
      <c r="G36" s="1"/>
      <c r="H36" s="2"/>
      <c r="I36" s="1"/>
      <c r="J36" s="6"/>
      <c r="K36" s="1"/>
      <c r="L36" s="2"/>
      <c r="M36" s="1"/>
      <c r="N36" s="2"/>
      <c r="O36" s="1"/>
      <c r="P36" s="13"/>
      <c r="Q36" s="75">
        <f t="shared" si="16"/>
        <v>0</v>
      </c>
      <c r="R36" s="187"/>
      <c r="S36" s="147"/>
      <c r="T36" s="155"/>
      <c r="U36" s="133"/>
      <c r="V36" s="141"/>
    </row>
    <row r="37" spans="1:22" ht="13.5" customHeight="1">
      <c r="A37" s="106" t="s">
        <v>6</v>
      </c>
      <c r="B37" s="107"/>
      <c r="C37" s="10"/>
      <c r="D37" s="2"/>
      <c r="E37" s="1"/>
      <c r="F37" s="2"/>
      <c r="G37" s="1"/>
      <c r="H37" s="2"/>
      <c r="I37" s="1"/>
      <c r="J37" s="6"/>
      <c r="K37" s="1"/>
      <c r="L37" s="2"/>
      <c r="M37" s="1"/>
      <c r="N37" s="2"/>
      <c r="O37" s="1"/>
      <c r="P37" s="13"/>
      <c r="Q37" s="75">
        <f t="shared" si="16"/>
        <v>0</v>
      </c>
      <c r="R37" s="187"/>
      <c r="S37" s="147"/>
      <c r="T37" s="155"/>
      <c r="U37" s="133"/>
      <c r="V37" s="141"/>
    </row>
    <row r="38" spans="1:22" ht="13.5" customHeight="1">
      <c r="A38" s="106" t="s">
        <v>7</v>
      </c>
      <c r="B38" s="107"/>
      <c r="C38" s="10"/>
      <c r="D38" s="2"/>
      <c r="E38" s="1"/>
      <c r="F38" s="2"/>
      <c r="G38" s="1"/>
      <c r="H38" s="2"/>
      <c r="I38" s="1"/>
      <c r="J38" s="6"/>
      <c r="K38" s="1"/>
      <c r="L38" s="2"/>
      <c r="M38" s="1"/>
      <c r="N38" s="2"/>
      <c r="O38" s="1"/>
      <c r="P38" s="13"/>
      <c r="Q38" s="75">
        <f t="shared" si="16"/>
        <v>0</v>
      </c>
      <c r="R38" s="187"/>
      <c r="S38" s="147"/>
      <c r="T38" s="155"/>
      <c r="U38" s="133"/>
      <c r="V38" s="141"/>
    </row>
    <row r="39" spans="1:22" ht="13.5" customHeight="1">
      <c r="A39" s="106" t="s">
        <v>8</v>
      </c>
      <c r="B39" s="107"/>
      <c r="C39" s="10"/>
      <c r="D39" s="2"/>
      <c r="E39" s="1"/>
      <c r="F39" s="2"/>
      <c r="G39" s="1"/>
      <c r="H39" s="2"/>
      <c r="I39" s="1"/>
      <c r="J39" s="6"/>
      <c r="K39" s="1"/>
      <c r="L39" s="2"/>
      <c r="M39" s="1"/>
      <c r="N39" s="2"/>
      <c r="O39" s="1"/>
      <c r="P39" s="13"/>
      <c r="Q39" s="75">
        <f t="shared" si="16"/>
        <v>0</v>
      </c>
      <c r="R39" s="187"/>
      <c r="S39" s="147"/>
      <c r="T39" s="155"/>
      <c r="U39" s="133"/>
      <c r="V39" s="141"/>
    </row>
    <row r="40" spans="1:22" ht="13.5" customHeight="1">
      <c r="A40" s="106" t="s">
        <v>30</v>
      </c>
      <c r="B40" s="107"/>
      <c r="C40" s="10"/>
      <c r="D40" s="2"/>
      <c r="E40" s="1"/>
      <c r="F40" s="2"/>
      <c r="G40" s="1"/>
      <c r="H40" s="2"/>
      <c r="I40" s="1"/>
      <c r="J40" s="6"/>
      <c r="K40" s="1"/>
      <c r="L40" s="2"/>
      <c r="M40" s="1"/>
      <c r="N40" s="2"/>
      <c r="O40" s="1"/>
      <c r="P40" s="13"/>
      <c r="Q40" s="75">
        <f t="shared" si="16"/>
        <v>0</v>
      </c>
      <c r="R40" s="187"/>
      <c r="S40" s="147"/>
      <c r="T40" s="155"/>
      <c r="U40" s="133"/>
      <c r="V40" s="141"/>
    </row>
    <row r="41" spans="1:22" ht="13.5" customHeight="1">
      <c r="A41" s="106" t="s">
        <v>1</v>
      </c>
      <c r="B41" s="107"/>
      <c r="C41" s="10"/>
      <c r="D41" s="2"/>
      <c r="E41" s="1"/>
      <c r="F41" s="2"/>
      <c r="G41" s="1"/>
      <c r="H41" s="2"/>
      <c r="I41" s="1"/>
      <c r="J41" s="6"/>
      <c r="K41" s="1"/>
      <c r="L41" s="2"/>
      <c r="M41" s="1"/>
      <c r="N41" s="2"/>
      <c r="O41" s="1"/>
      <c r="P41" s="13"/>
      <c r="Q41" s="75">
        <f t="shared" si="16"/>
        <v>0</v>
      </c>
      <c r="R41" s="187"/>
      <c r="S41" s="147"/>
      <c r="T41" s="155"/>
      <c r="U41" s="133"/>
      <c r="V41" s="141"/>
    </row>
    <row r="42" spans="1:22" ht="13.5" customHeight="1" thickBot="1">
      <c r="A42" s="106" t="s">
        <v>9</v>
      </c>
      <c r="B42" s="107"/>
      <c r="C42" s="11"/>
      <c r="D42" s="4"/>
      <c r="E42" s="5"/>
      <c r="F42" s="4"/>
      <c r="G42" s="5"/>
      <c r="H42" s="4"/>
      <c r="I42" s="5"/>
      <c r="J42" s="26"/>
      <c r="K42" s="5"/>
      <c r="L42" s="4"/>
      <c r="M42" s="5"/>
      <c r="N42" s="4"/>
      <c r="O42" s="5"/>
      <c r="P42" s="14"/>
      <c r="Q42" s="76">
        <f t="shared" si="16"/>
        <v>0</v>
      </c>
      <c r="R42" s="187"/>
      <c r="S42" s="147"/>
      <c r="T42" s="155"/>
      <c r="U42" s="133"/>
      <c r="V42" s="141"/>
    </row>
    <row r="43" spans="1:22" ht="13.5" customHeight="1" thickBot="1">
      <c r="A43" s="106" t="s">
        <v>32</v>
      </c>
      <c r="B43" s="107"/>
      <c r="C43" s="111">
        <f aca="true" t="shared" si="17" ref="C43:Q43">SUM(C34:C42)</f>
        <v>0</v>
      </c>
      <c r="D43" s="111">
        <f t="shared" si="17"/>
        <v>0</v>
      </c>
      <c r="E43" s="111">
        <f t="shared" si="17"/>
        <v>0</v>
      </c>
      <c r="F43" s="111">
        <f t="shared" si="17"/>
        <v>0</v>
      </c>
      <c r="G43" s="111">
        <f t="shared" si="17"/>
        <v>0</v>
      </c>
      <c r="H43" s="111">
        <f t="shared" si="17"/>
        <v>0</v>
      </c>
      <c r="I43" s="111">
        <f t="shared" si="17"/>
        <v>0</v>
      </c>
      <c r="J43" s="111">
        <f t="shared" si="17"/>
        <v>0</v>
      </c>
      <c r="K43" s="111">
        <f t="shared" si="17"/>
        <v>0</v>
      </c>
      <c r="L43" s="111">
        <f t="shared" si="17"/>
        <v>0</v>
      </c>
      <c r="M43" s="111">
        <f t="shared" si="17"/>
        <v>0</v>
      </c>
      <c r="N43" s="111">
        <f t="shared" si="17"/>
        <v>0</v>
      </c>
      <c r="O43" s="111">
        <f t="shared" si="17"/>
        <v>0</v>
      </c>
      <c r="P43" s="112">
        <f t="shared" si="17"/>
        <v>0</v>
      </c>
      <c r="Q43" s="113">
        <f t="shared" si="17"/>
        <v>0</v>
      </c>
      <c r="R43" s="187"/>
      <c r="S43" s="147"/>
      <c r="T43" s="155"/>
      <c r="U43" s="133"/>
      <c r="V43" s="141"/>
    </row>
    <row r="44" spans="1:22" ht="16.5" customHeight="1" thickBot="1">
      <c r="A44" s="108" t="s">
        <v>34</v>
      </c>
      <c r="B44" s="107"/>
      <c r="C44" s="114">
        <f aca="true" t="shared" si="18" ref="C44:Q44">C43+C32</f>
        <v>0</v>
      </c>
      <c r="D44" s="114">
        <f t="shared" si="18"/>
        <v>0</v>
      </c>
      <c r="E44" s="114">
        <f t="shared" si="18"/>
        <v>0</v>
      </c>
      <c r="F44" s="114">
        <f t="shared" si="18"/>
        <v>0</v>
      </c>
      <c r="G44" s="114">
        <f t="shared" si="18"/>
        <v>0</v>
      </c>
      <c r="H44" s="114">
        <f t="shared" si="18"/>
        <v>0</v>
      </c>
      <c r="I44" s="114">
        <f t="shared" si="18"/>
        <v>0</v>
      </c>
      <c r="J44" s="114">
        <f t="shared" si="18"/>
        <v>0</v>
      </c>
      <c r="K44" s="114">
        <f t="shared" si="18"/>
        <v>0</v>
      </c>
      <c r="L44" s="114">
        <f t="shared" si="18"/>
        <v>0</v>
      </c>
      <c r="M44" s="114">
        <f t="shared" si="18"/>
        <v>0</v>
      </c>
      <c r="N44" s="114">
        <f t="shared" si="18"/>
        <v>0</v>
      </c>
      <c r="O44" s="114">
        <f t="shared" si="18"/>
        <v>0</v>
      </c>
      <c r="P44" s="114">
        <f t="shared" si="18"/>
        <v>0</v>
      </c>
      <c r="Q44" s="114">
        <f t="shared" si="18"/>
        <v>0</v>
      </c>
      <c r="R44" s="187"/>
      <c r="S44" s="148" t="s">
        <v>2</v>
      </c>
      <c r="T44" s="156">
        <f>SUM(T34:T43)</f>
        <v>0</v>
      </c>
      <c r="U44" s="150"/>
      <c r="V44" s="151"/>
    </row>
    <row r="45" spans="1:22" ht="16.5" customHeight="1" thickBot="1">
      <c r="A45" s="285"/>
      <c r="B45" s="286"/>
      <c r="C45" s="283" t="s">
        <v>44</v>
      </c>
      <c r="D45" s="284"/>
      <c r="E45" s="284"/>
      <c r="F45" s="284"/>
      <c r="G45" s="239"/>
      <c r="H45" s="238">
        <f>SUM(C44:I44)</f>
        <v>0</v>
      </c>
      <c r="I45" s="239"/>
      <c r="J45" s="283" t="s">
        <v>45</v>
      </c>
      <c r="K45" s="284"/>
      <c r="L45" s="284"/>
      <c r="M45" s="284"/>
      <c r="N45" s="239"/>
      <c r="O45" s="238">
        <f>SUM(J44:P44)</f>
        <v>0</v>
      </c>
      <c r="P45" s="239"/>
      <c r="Q45" s="281"/>
      <c r="R45" s="189"/>
      <c r="S45" s="275" t="s">
        <v>74</v>
      </c>
      <c r="T45" s="276"/>
      <c r="U45" s="276"/>
      <c r="V45" s="277"/>
    </row>
    <row r="46" spans="1:22" ht="16.5" customHeight="1" thickBot="1">
      <c r="A46" s="109"/>
      <c r="B46" s="110"/>
      <c r="C46" s="182" t="s">
        <v>13</v>
      </c>
      <c r="D46" s="184"/>
      <c r="E46" s="180"/>
      <c r="F46" s="181"/>
      <c r="G46" s="182" t="s">
        <v>22</v>
      </c>
      <c r="H46" s="183"/>
      <c r="I46" s="184"/>
      <c r="J46" s="180"/>
      <c r="K46" s="181"/>
      <c r="L46" s="182" t="s">
        <v>23</v>
      </c>
      <c r="M46" s="183"/>
      <c r="N46" s="184"/>
      <c r="O46" s="180"/>
      <c r="P46" s="181"/>
      <c r="Q46" s="282"/>
      <c r="R46" s="48"/>
      <c r="S46" s="278" t="s">
        <v>104</v>
      </c>
      <c r="T46" s="279"/>
      <c r="U46" s="279"/>
      <c r="V46" s="280"/>
    </row>
    <row r="47" spans="1:22" ht="12" customHeight="1">
      <c r="A47" s="187"/>
      <c r="B47" s="188"/>
      <c r="C47" s="188"/>
      <c r="D47" s="188"/>
      <c r="E47" s="188"/>
      <c r="F47" s="188"/>
      <c r="G47" s="188"/>
      <c r="H47" s="188"/>
      <c r="I47" s="188"/>
      <c r="J47" s="188"/>
      <c r="K47" s="188"/>
      <c r="L47" s="188"/>
      <c r="M47" s="188"/>
      <c r="N47" s="188"/>
      <c r="O47" s="188"/>
      <c r="P47" s="188"/>
      <c r="Q47" s="188"/>
      <c r="R47" s="189"/>
      <c r="S47" s="278" t="s">
        <v>105</v>
      </c>
      <c r="T47" s="279"/>
      <c r="U47" s="279"/>
      <c r="V47" s="280"/>
    </row>
    <row r="48" spans="1:22" ht="16.5" customHeight="1" thickBot="1">
      <c r="A48" s="41" t="s">
        <v>51</v>
      </c>
      <c r="B48" s="185"/>
      <c r="C48" s="185"/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5"/>
      <c r="R48" s="186"/>
      <c r="S48" s="272"/>
      <c r="T48" s="273"/>
      <c r="U48" s="273"/>
      <c r="V48" s="274"/>
    </row>
    <row r="49" spans="1:22" ht="16.5" customHeight="1">
      <c r="A49" s="187"/>
      <c r="B49" s="199"/>
      <c r="C49" s="199"/>
      <c r="D49" s="199"/>
      <c r="E49" s="199"/>
      <c r="F49" s="199"/>
      <c r="G49" s="199"/>
      <c r="H49" s="199"/>
      <c r="I49" s="199"/>
      <c r="J49" s="199"/>
      <c r="K49" s="199"/>
      <c r="L49" s="199"/>
      <c r="M49" s="199"/>
      <c r="N49" s="199"/>
      <c r="O49" s="199"/>
      <c r="P49" s="199"/>
      <c r="Q49" s="199"/>
      <c r="R49" s="200"/>
      <c r="S49" s="190"/>
      <c r="T49" s="191"/>
      <c r="U49" s="191"/>
      <c r="V49" s="192"/>
    </row>
    <row r="50" spans="1:22" ht="16.5" customHeight="1">
      <c r="A50" s="187"/>
      <c r="B50" s="199"/>
      <c r="C50" s="199"/>
      <c r="D50" s="199"/>
      <c r="E50" s="199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200"/>
      <c r="S50" s="193"/>
      <c r="T50" s="194"/>
      <c r="U50" s="194"/>
      <c r="V50" s="195"/>
    </row>
    <row r="51" spans="1:22" ht="16.5" customHeight="1">
      <c r="A51" s="187"/>
      <c r="B51" s="199"/>
      <c r="C51" s="199"/>
      <c r="D51" s="199"/>
      <c r="E51" s="199"/>
      <c r="F51" s="199"/>
      <c r="G51" s="199"/>
      <c r="H51" s="199"/>
      <c r="I51" s="199"/>
      <c r="J51" s="199"/>
      <c r="K51" s="199"/>
      <c r="L51" s="199"/>
      <c r="M51" s="199"/>
      <c r="N51" s="199"/>
      <c r="O51" s="199"/>
      <c r="P51" s="199"/>
      <c r="Q51" s="199"/>
      <c r="R51" s="200"/>
      <c r="S51" s="193"/>
      <c r="T51" s="194"/>
      <c r="U51" s="194"/>
      <c r="V51" s="195"/>
    </row>
    <row r="52" spans="1:22" ht="9" customHeight="1">
      <c r="A52" s="187"/>
      <c r="B52" s="188"/>
      <c r="C52" s="188"/>
      <c r="D52" s="188"/>
      <c r="E52" s="188"/>
      <c r="F52" s="188"/>
      <c r="G52" s="188"/>
      <c r="H52" s="188"/>
      <c r="I52" s="188"/>
      <c r="J52" s="188"/>
      <c r="K52" s="188"/>
      <c r="L52" s="188"/>
      <c r="M52" s="188"/>
      <c r="N52" s="188"/>
      <c r="O52" s="188"/>
      <c r="P52" s="188"/>
      <c r="Q52" s="188"/>
      <c r="R52" s="189"/>
      <c r="S52" s="193"/>
      <c r="T52" s="194"/>
      <c r="U52" s="194"/>
      <c r="V52" s="195"/>
    </row>
    <row r="53" spans="1:22" ht="15.75" customHeight="1">
      <c r="A53" s="243" t="s">
        <v>21</v>
      </c>
      <c r="B53" s="244"/>
      <c r="C53" s="244"/>
      <c r="D53" s="244"/>
      <c r="E53" s="244"/>
      <c r="F53" s="244"/>
      <c r="G53" s="244"/>
      <c r="H53" s="244"/>
      <c r="I53" s="188"/>
      <c r="J53" s="188"/>
      <c r="K53" s="188"/>
      <c r="L53" s="188"/>
      <c r="M53" s="188"/>
      <c r="N53" s="188"/>
      <c r="O53" s="188"/>
      <c r="P53" s="188"/>
      <c r="Q53" s="188"/>
      <c r="R53" s="189"/>
      <c r="S53" s="193"/>
      <c r="T53" s="194"/>
      <c r="U53" s="194"/>
      <c r="V53" s="195"/>
    </row>
    <row r="54" spans="1:22" ht="15.75" customHeight="1">
      <c r="A54" s="243" t="s">
        <v>107</v>
      </c>
      <c r="B54" s="244"/>
      <c r="C54" s="244"/>
      <c r="D54" s="244"/>
      <c r="E54" s="244"/>
      <c r="F54" s="244"/>
      <c r="G54" s="244"/>
      <c r="H54" s="244"/>
      <c r="I54" s="188"/>
      <c r="J54" s="188"/>
      <c r="K54" s="188"/>
      <c r="L54" s="188"/>
      <c r="M54" s="188"/>
      <c r="N54" s="188"/>
      <c r="O54" s="188"/>
      <c r="P54" s="188"/>
      <c r="Q54" s="188"/>
      <c r="R54" s="189"/>
      <c r="S54" s="193"/>
      <c r="T54" s="194"/>
      <c r="U54" s="194"/>
      <c r="V54" s="195"/>
    </row>
    <row r="55" spans="1:22" ht="12.75">
      <c r="A55" s="46"/>
      <c r="B55" s="228"/>
      <c r="C55" s="228"/>
      <c r="D55" s="228"/>
      <c r="E55" s="228"/>
      <c r="F55" s="178"/>
      <c r="G55" s="178"/>
      <c r="H55" s="178"/>
      <c r="I55" s="176"/>
      <c r="J55" s="176"/>
      <c r="K55" s="176"/>
      <c r="L55" s="176"/>
      <c r="M55" s="202"/>
      <c r="N55" s="202"/>
      <c r="O55" s="202"/>
      <c r="P55" s="202"/>
      <c r="Q55" s="202"/>
      <c r="R55" s="258"/>
      <c r="S55" s="193"/>
      <c r="T55" s="194"/>
      <c r="U55" s="194"/>
      <c r="V55" s="195"/>
    </row>
    <row r="56" spans="1:22" ht="12.75">
      <c r="A56" s="40" t="s">
        <v>46</v>
      </c>
      <c r="B56" s="229"/>
      <c r="C56" s="229"/>
      <c r="D56" s="229"/>
      <c r="E56" s="229"/>
      <c r="F56" s="179"/>
      <c r="G56" s="179"/>
      <c r="H56" s="179"/>
      <c r="I56" s="45"/>
      <c r="J56" s="232" t="s">
        <v>29</v>
      </c>
      <c r="K56" s="232"/>
      <c r="L56" s="232"/>
      <c r="M56" s="203"/>
      <c r="N56" s="203"/>
      <c r="O56" s="203"/>
      <c r="P56" s="203"/>
      <c r="Q56" s="259"/>
      <c r="R56" s="260"/>
      <c r="S56" s="193"/>
      <c r="T56" s="194"/>
      <c r="U56" s="194"/>
      <c r="V56" s="195"/>
    </row>
    <row r="57" spans="1:22" ht="16.5" customHeight="1" thickBot="1">
      <c r="A57" s="46"/>
      <c r="B57" s="201" t="s">
        <v>10</v>
      </c>
      <c r="C57" s="201"/>
      <c r="D57" s="201"/>
      <c r="E57" s="201"/>
      <c r="F57" s="201" t="s">
        <v>11</v>
      </c>
      <c r="G57" s="201"/>
      <c r="H57" s="201"/>
      <c r="I57" s="176"/>
      <c r="J57" s="176"/>
      <c r="K57" s="176"/>
      <c r="L57" s="176"/>
      <c r="M57" s="231" t="s">
        <v>10</v>
      </c>
      <c r="N57" s="231"/>
      <c r="O57" s="231"/>
      <c r="P57" s="231"/>
      <c r="Q57" s="176" t="s">
        <v>11</v>
      </c>
      <c r="R57" s="177"/>
      <c r="S57" s="193"/>
      <c r="T57" s="194"/>
      <c r="U57" s="194"/>
      <c r="V57" s="195"/>
    </row>
    <row r="58" spans="1:22" ht="15.75" customHeight="1">
      <c r="A58" s="187"/>
      <c r="B58" s="188"/>
      <c r="C58" s="188"/>
      <c r="D58" s="188"/>
      <c r="E58" s="188"/>
      <c r="F58" s="188"/>
      <c r="G58" s="188"/>
      <c r="H58" s="188"/>
      <c r="I58" s="189"/>
      <c r="J58" s="248" t="s">
        <v>54</v>
      </c>
      <c r="K58" s="249"/>
      <c r="L58" s="249"/>
      <c r="M58" s="249"/>
      <c r="N58" s="249"/>
      <c r="O58" s="249"/>
      <c r="P58" s="249"/>
      <c r="Q58" s="249"/>
      <c r="R58" s="250"/>
      <c r="S58" s="193"/>
      <c r="T58" s="194"/>
      <c r="U58" s="194"/>
      <c r="V58" s="195"/>
    </row>
    <row r="59" spans="1:22" ht="12.75">
      <c r="A59" s="46"/>
      <c r="B59" s="228"/>
      <c r="C59" s="228"/>
      <c r="D59" s="228"/>
      <c r="E59" s="228"/>
      <c r="F59" s="178"/>
      <c r="G59" s="178"/>
      <c r="H59" s="178"/>
      <c r="I59" s="188"/>
      <c r="J59" s="251"/>
      <c r="K59" s="252"/>
      <c r="L59" s="252"/>
      <c r="M59" s="252"/>
      <c r="N59" s="252"/>
      <c r="O59" s="252"/>
      <c r="P59" s="252"/>
      <c r="Q59" s="252"/>
      <c r="R59" s="253"/>
      <c r="S59" s="193"/>
      <c r="T59" s="194"/>
      <c r="U59" s="194"/>
      <c r="V59" s="195"/>
    </row>
    <row r="60" spans="1:22" ht="12.75">
      <c r="A60" s="40" t="s">
        <v>47</v>
      </c>
      <c r="B60" s="229"/>
      <c r="C60" s="229"/>
      <c r="D60" s="229"/>
      <c r="E60" s="229"/>
      <c r="F60" s="179"/>
      <c r="G60" s="179"/>
      <c r="H60" s="179"/>
      <c r="I60" s="188"/>
      <c r="J60" s="255" t="s">
        <v>52</v>
      </c>
      <c r="K60" s="256"/>
      <c r="L60" s="256"/>
      <c r="M60" s="256"/>
      <c r="N60" s="256"/>
      <c r="O60" s="256"/>
      <c r="P60" s="256"/>
      <c r="Q60" s="256"/>
      <c r="R60" s="257"/>
      <c r="S60" s="193"/>
      <c r="T60" s="194"/>
      <c r="U60" s="194"/>
      <c r="V60" s="195"/>
    </row>
    <row r="61" spans="1:22" ht="13.5" thickBot="1">
      <c r="A61" s="47"/>
      <c r="B61" s="204" t="s">
        <v>10</v>
      </c>
      <c r="C61" s="204"/>
      <c r="D61" s="204"/>
      <c r="E61" s="204"/>
      <c r="F61" s="204" t="s">
        <v>11</v>
      </c>
      <c r="G61" s="204"/>
      <c r="H61" s="204"/>
      <c r="I61" s="254"/>
      <c r="J61" s="245" t="s">
        <v>53</v>
      </c>
      <c r="K61" s="246"/>
      <c r="L61" s="246"/>
      <c r="M61" s="246"/>
      <c r="N61" s="246"/>
      <c r="O61" s="246"/>
      <c r="P61" s="246"/>
      <c r="Q61" s="246"/>
      <c r="R61" s="247"/>
      <c r="S61" s="196"/>
      <c r="T61" s="197"/>
      <c r="U61" s="197"/>
      <c r="V61" s="198"/>
    </row>
    <row r="62" ht="12.75">
      <c r="R62"/>
    </row>
    <row r="63" ht="12.75">
      <c r="R63"/>
    </row>
    <row r="64" spans="19:21" ht="12.75">
      <c r="S64" s="132"/>
      <c r="T64" s="73"/>
      <c r="U64" s="73"/>
    </row>
    <row r="65" spans="19:21" ht="12.75">
      <c r="S65" s="132"/>
      <c r="T65" s="73"/>
      <c r="U65" s="73"/>
    </row>
    <row r="66" spans="19:21" ht="12.75">
      <c r="S66" s="132"/>
      <c r="T66" s="73"/>
      <c r="U66" s="73"/>
    </row>
  </sheetData>
  <sheetProtection/>
  <mergeCells count="78">
    <mergeCell ref="Q57:R57"/>
    <mergeCell ref="F55:H56"/>
    <mergeCell ref="J46:K46"/>
    <mergeCell ref="L46:N46"/>
    <mergeCell ref="O46:P46"/>
    <mergeCell ref="B48:R48"/>
    <mergeCell ref="A52:R52"/>
    <mergeCell ref="S49:V61"/>
    <mergeCell ref="B49:R49"/>
    <mergeCell ref="B50:R50"/>
    <mergeCell ref="B51:R51"/>
    <mergeCell ref="F59:H60"/>
    <mergeCell ref="F57:H57"/>
    <mergeCell ref="M55:P56"/>
    <mergeCell ref="B61:E61"/>
    <mergeCell ref="B57:E57"/>
    <mergeCell ref="I55:L55"/>
    <mergeCell ref="S31:V31"/>
    <mergeCell ref="S8:V9"/>
    <mergeCell ref="O8:P8"/>
    <mergeCell ref="A9:P9"/>
    <mergeCell ref="L10:M10"/>
    <mergeCell ref="A11:P11"/>
    <mergeCell ref="A12:B12"/>
    <mergeCell ref="B1:R1"/>
    <mergeCell ref="B2:R2"/>
    <mergeCell ref="F6:H6"/>
    <mergeCell ref="G8:H8"/>
    <mergeCell ref="B6:D6"/>
    <mergeCell ref="B5:R5"/>
    <mergeCell ref="R33:R45"/>
    <mergeCell ref="B59:E60"/>
    <mergeCell ref="E10:K10"/>
    <mergeCell ref="B55:E56"/>
    <mergeCell ref="M57:P57"/>
    <mergeCell ref="J56:L56"/>
    <mergeCell ref="C46:D46"/>
    <mergeCell ref="E46:F46"/>
    <mergeCell ref="G46:I46"/>
    <mergeCell ref="B10:D10"/>
    <mergeCell ref="A1:A2"/>
    <mergeCell ref="A3:A4"/>
    <mergeCell ref="B3:R4"/>
    <mergeCell ref="I53:R54"/>
    <mergeCell ref="A49:A51"/>
    <mergeCell ref="O45:P45"/>
    <mergeCell ref="C12:P12"/>
    <mergeCell ref="E8:F8"/>
    <mergeCell ref="N10:P10"/>
    <mergeCell ref="B8:D8"/>
    <mergeCell ref="F61:H61"/>
    <mergeCell ref="A53:H53"/>
    <mergeCell ref="A54:H54"/>
    <mergeCell ref="J61:R61"/>
    <mergeCell ref="A58:I58"/>
    <mergeCell ref="J58:R59"/>
    <mergeCell ref="I57:L57"/>
    <mergeCell ref="I59:I61"/>
    <mergeCell ref="J60:R60"/>
    <mergeCell ref="Q55:R56"/>
    <mergeCell ref="X6:AC6"/>
    <mergeCell ref="X7:AC7"/>
    <mergeCell ref="I6:J6"/>
    <mergeCell ref="K6:L6"/>
    <mergeCell ref="O6:R6"/>
    <mergeCell ref="A7:P7"/>
    <mergeCell ref="Q7:R13"/>
    <mergeCell ref="J8:K8"/>
    <mergeCell ref="S48:V48"/>
    <mergeCell ref="A47:R47"/>
    <mergeCell ref="S45:V45"/>
    <mergeCell ref="S46:V46"/>
    <mergeCell ref="S47:V47"/>
    <mergeCell ref="Q45:Q46"/>
    <mergeCell ref="H45:I45"/>
    <mergeCell ref="C45:G45"/>
    <mergeCell ref="J45:N45"/>
    <mergeCell ref="A45:B45"/>
  </mergeCells>
  <printOptions horizontalCentered="1" verticalCentered="1"/>
  <pageMargins left="0.25" right="0.25" top="0.25" bottom="0.25" header="0.5" footer="0"/>
  <pageSetup blackAndWhite="1" fitToHeight="1" fitToWidth="1" horizontalDpi="600" verticalDpi="600" orientation="landscape" scale="68" r:id="rId2"/>
  <legacy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1:AC66"/>
  <sheetViews>
    <sheetView showZeros="0" zoomScalePageLayoutView="0" workbookViewId="0" topLeftCell="A1">
      <selection activeCell="G8" sqref="G8:H8"/>
    </sheetView>
  </sheetViews>
  <sheetFormatPr defaultColWidth="9.140625" defaultRowHeight="12.75"/>
  <cols>
    <col min="1" max="1" width="13.00390625" style="0" customWidth="1"/>
    <col min="2" max="2" width="14.140625" style="0" customWidth="1"/>
    <col min="3" max="7" width="5.57421875" style="0" customWidth="1"/>
    <col min="8" max="8" width="5.421875" style="0" customWidth="1"/>
    <col min="9" max="9" width="5.57421875" style="0" customWidth="1"/>
    <col min="10" max="12" width="5.421875" style="0" customWidth="1"/>
    <col min="13" max="13" width="5.57421875" style="0" customWidth="1"/>
    <col min="14" max="15" width="5.421875" style="0" customWidth="1"/>
    <col min="16" max="16" width="5.28125" style="0" customWidth="1"/>
    <col min="17" max="17" width="6.421875" style="0" bestFit="1" customWidth="1"/>
    <col min="18" max="18" width="7.7109375" style="3" bestFit="1" customWidth="1"/>
    <col min="19" max="19" width="13.28125" style="115" customWidth="1"/>
    <col min="20" max="20" width="12.00390625" style="50" customWidth="1"/>
    <col min="21" max="21" width="10.7109375" style="50" customWidth="1"/>
    <col min="22" max="22" width="10.28125" style="50" customWidth="1"/>
    <col min="23" max="23" width="6.140625" style="50" customWidth="1"/>
    <col min="24" max="24" width="14.57421875" style="50" customWidth="1"/>
    <col min="25" max="25" width="10.28125" style="50" bestFit="1" customWidth="1"/>
    <col min="26" max="26" width="11.00390625" style="50" customWidth="1"/>
    <col min="27" max="27" width="10.28125" style="50" bestFit="1" customWidth="1"/>
    <col min="28" max="29" width="12.28125" style="50" bestFit="1" customWidth="1"/>
    <col min="30" max="16384" width="9.140625" style="50" customWidth="1"/>
  </cols>
  <sheetData>
    <row r="1" spans="1:22" ht="12.75">
      <c r="A1" s="234" t="s">
        <v>59</v>
      </c>
      <c r="B1" s="218" t="s">
        <v>14</v>
      </c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9"/>
      <c r="S1" s="127"/>
      <c r="T1" s="116" t="s">
        <v>106</v>
      </c>
      <c r="U1" s="117"/>
      <c r="V1" s="118"/>
    </row>
    <row r="2" spans="1:22" ht="12.75">
      <c r="A2" s="235"/>
      <c r="B2" s="201" t="s">
        <v>71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20"/>
      <c r="S2" s="128"/>
      <c r="T2" s="53"/>
      <c r="U2" s="53"/>
      <c r="V2" s="54"/>
    </row>
    <row r="3" spans="1:22" ht="12.75">
      <c r="A3" s="235" t="s">
        <v>88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6"/>
      <c r="S3" s="128"/>
      <c r="T3" s="53" t="s">
        <v>72</v>
      </c>
      <c r="U3" s="53"/>
      <c r="V3" s="54"/>
    </row>
    <row r="4" spans="1:22" ht="13.5" thickBot="1">
      <c r="A4" s="237"/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6"/>
      <c r="S4" s="128"/>
      <c r="T4" s="119" t="s">
        <v>60</v>
      </c>
      <c r="U4" s="53"/>
      <c r="V4" s="54"/>
    </row>
    <row r="5" spans="1:22" ht="16.5" thickBot="1">
      <c r="A5" s="152"/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6"/>
      <c r="S5" s="128"/>
      <c r="T5" s="119" t="s">
        <v>61</v>
      </c>
      <c r="U5" s="53"/>
      <c r="V5" s="54"/>
    </row>
    <row r="6" spans="1:29" ht="13.5" thickBot="1">
      <c r="A6" s="40" t="s">
        <v>16</v>
      </c>
      <c r="B6" s="224">
        <f>'Pay18_08-21-12'!B6:D6</f>
        <v>0</v>
      </c>
      <c r="C6" s="224"/>
      <c r="D6" s="224"/>
      <c r="E6" s="42" t="s">
        <v>58</v>
      </c>
      <c r="F6" s="222">
        <f>'Pay18_08-21-12'!F6:H6</f>
        <v>0</v>
      </c>
      <c r="G6" s="222"/>
      <c r="H6" s="222"/>
      <c r="I6" s="267" t="s">
        <v>31</v>
      </c>
      <c r="J6" s="267"/>
      <c r="K6" s="268">
        <f>'Pay18_08-21-12'!K6:L6</f>
        <v>0</v>
      </c>
      <c r="L6" s="268"/>
      <c r="M6" s="39"/>
      <c r="N6" s="44" t="s">
        <v>42</v>
      </c>
      <c r="O6" s="224">
        <f>'Pay18_08-21-12'!O6:R6</f>
        <v>0</v>
      </c>
      <c r="P6" s="224"/>
      <c r="Q6" s="224"/>
      <c r="R6" s="269"/>
      <c r="S6" s="128"/>
      <c r="T6" s="119" t="s">
        <v>62</v>
      </c>
      <c r="U6" s="53"/>
      <c r="V6" s="54"/>
      <c r="X6" s="261" t="s">
        <v>41</v>
      </c>
      <c r="Y6" s="262"/>
      <c r="Z6" s="262"/>
      <c r="AA6" s="262"/>
      <c r="AB6" s="262"/>
      <c r="AC6" s="263"/>
    </row>
    <row r="7" spans="1:29" ht="6" customHeight="1" thickBot="1">
      <c r="A7" s="213"/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270"/>
      <c r="R7" s="271"/>
      <c r="S7" s="129"/>
      <c r="T7" s="120"/>
      <c r="U7" s="120"/>
      <c r="V7" s="121"/>
      <c r="X7" s="264"/>
      <c r="Y7" s="265"/>
      <c r="Z7" s="265"/>
      <c r="AA7" s="265"/>
      <c r="AB7" s="265"/>
      <c r="AC7" s="266"/>
    </row>
    <row r="8" spans="1:29" ht="15" customHeight="1">
      <c r="A8" s="40" t="s">
        <v>17</v>
      </c>
      <c r="B8" s="224">
        <f>'Pay18_08-21-12'!B8:D8</f>
        <v>0</v>
      </c>
      <c r="C8" s="224"/>
      <c r="D8" s="224"/>
      <c r="E8" s="232" t="s">
        <v>18</v>
      </c>
      <c r="F8" s="232"/>
      <c r="G8" s="223">
        <f>'Pay18_08-21-12'!G8:H8+14</f>
        <v>41143</v>
      </c>
      <c r="H8" s="223"/>
      <c r="I8" s="43" t="s">
        <v>19</v>
      </c>
      <c r="J8" s="223">
        <f>G8+13</f>
        <v>41156</v>
      </c>
      <c r="K8" s="223"/>
      <c r="L8" s="39"/>
      <c r="M8" s="42" t="s">
        <v>12</v>
      </c>
      <c r="N8" s="15">
        <f>'Pay18_08-21-12'!N8</f>
        <v>0</v>
      </c>
      <c r="O8" s="188"/>
      <c r="P8" s="188"/>
      <c r="Q8" s="188"/>
      <c r="R8" s="189"/>
      <c r="S8" s="207"/>
      <c r="T8" s="208"/>
      <c r="U8" s="208"/>
      <c r="V8" s="209"/>
      <c r="X8" s="52" t="s">
        <v>24</v>
      </c>
      <c r="Y8" s="34"/>
      <c r="Z8" s="53"/>
      <c r="AA8" s="53"/>
      <c r="AB8" s="53"/>
      <c r="AC8" s="54"/>
    </row>
    <row r="9" spans="1:29" ht="6" customHeight="1" thickBot="1">
      <c r="A9" s="213"/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88"/>
      <c r="R9" s="189"/>
      <c r="S9" s="210"/>
      <c r="T9" s="211"/>
      <c r="U9" s="211"/>
      <c r="V9" s="212"/>
      <c r="X9" s="52"/>
      <c r="Y9" s="34"/>
      <c r="Z9" s="53"/>
      <c r="AA9" s="53"/>
      <c r="AB9" s="53"/>
      <c r="AC9" s="54"/>
    </row>
    <row r="10" spans="1:29" ht="13.5" customHeight="1">
      <c r="A10" s="41" t="s">
        <v>48</v>
      </c>
      <c r="B10" s="233">
        <f>'Pay18_08-21-12'!B10:D10</f>
        <v>0</v>
      </c>
      <c r="C10" s="233"/>
      <c r="D10" s="233"/>
      <c r="E10" s="230" t="s">
        <v>49</v>
      </c>
      <c r="F10" s="230"/>
      <c r="G10" s="230"/>
      <c r="H10" s="230"/>
      <c r="I10" s="230"/>
      <c r="J10" s="230"/>
      <c r="K10" s="230"/>
      <c r="L10" s="214">
        <f>J8+10</f>
        <v>41166</v>
      </c>
      <c r="M10" s="215"/>
      <c r="N10" s="188"/>
      <c r="O10" s="188"/>
      <c r="P10" s="188"/>
      <c r="Q10" s="188"/>
      <c r="R10" s="188"/>
      <c r="S10" s="130"/>
      <c r="T10" s="122"/>
      <c r="U10" s="123"/>
      <c r="V10" s="123"/>
      <c r="X10" s="52"/>
      <c r="Y10" s="34"/>
      <c r="Z10" s="53"/>
      <c r="AA10" s="53"/>
      <c r="AB10" s="53"/>
      <c r="AC10" s="54"/>
    </row>
    <row r="11" spans="1:29" ht="13.5" customHeight="1" thickBot="1">
      <c r="A11" s="213"/>
      <c r="B11" s="176"/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88"/>
      <c r="R11" s="188"/>
      <c r="S11" s="131"/>
      <c r="T11" s="124"/>
      <c r="U11" s="124"/>
      <c r="V11" s="125"/>
      <c r="X11" s="52" t="s">
        <v>35</v>
      </c>
      <c r="Y11" s="32">
        <f>Y8/2080</f>
        <v>0</v>
      </c>
      <c r="Z11" s="53"/>
      <c r="AA11" s="53"/>
      <c r="AB11" s="53"/>
      <c r="AC11" s="54"/>
    </row>
    <row r="12" spans="1:29" ht="14.25" customHeight="1" thickBot="1">
      <c r="A12" s="216"/>
      <c r="B12" s="217"/>
      <c r="C12" s="240" t="s">
        <v>43</v>
      </c>
      <c r="D12" s="241"/>
      <c r="E12" s="241"/>
      <c r="F12" s="241"/>
      <c r="G12" s="241"/>
      <c r="H12" s="241"/>
      <c r="I12" s="241"/>
      <c r="J12" s="241"/>
      <c r="K12" s="241"/>
      <c r="L12" s="241"/>
      <c r="M12" s="241"/>
      <c r="N12" s="241"/>
      <c r="O12" s="241"/>
      <c r="P12" s="242"/>
      <c r="Q12" s="188"/>
      <c r="R12" s="188"/>
      <c r="S12" s="131"/>
      <c r="T12" s="124" t="s">
        <v>63</v>
      </c>
      <c r="U12" s="124"/>
      <c r="V12" s="125"/>
      <c r="X12" s="52" t="s">
        <v>36</v>
      </c>
      <c r="Y12" s="33"/>
      <c r="Z12" s="53"/>
      <c r="AA12" s="53"/>
      <c r="AB12" s="53"/>
      <c r="AC12" s="54"/>
    </row>
    <row r="13" spans="1:29" ht="13.5" thickBot="1">
      <c r="A13" s="77" t="s">
        <v>56</v>
      </c>
      <c r="B13" s="78" t="s">
        <v>55</v>
      </c>
      <c r="C13" s="81">
        <f>G8</f>
        <v>41143</v>
      </c>
      <c r="D13" s="82">
        <f aca="true" t="shared" si="0" ref="D13:P13">C13+1</f>
        <v>41144</v>
      </c>
      <c r="E13" s="83">
        <f t="shared" si="0"/>
        <v>41145</v>
      </c>
      <c r="F13" s="82">
        <f t="shared" si="0"/>
        <v>41146</v>
      </c>
      <c r="G13" s="83">
        <f t="shared" si="0"/>
        <v>41147</v>
      </c>
      <c r="H13" s="82">
        <f t="shared" si="0"/>
        <v>41148</v>
      </c>
      <c r="I13" s="83">
        <f t="shared" si="0"/>
        <v>41149</v>
      </c>
      <c r="J13" s="84">
        <f t="shared" si="0"/>
        <v>41150</v>
      </c>
      <c r="K13" s="83">
        <f t="shared" si="0"/>
        <v>41151</v>
      </c>
      <c r="L13" s="82">
        <f t="shared" si="0"/>
        <v>41152</v>
      </c>
      <c r="M13" s="83">
        <f t="shared" si="0"/>
        <v>41153</v>
      </c>
      <c r="N13" s="82">
        <f t="shared" si="0"/>
        <v>41154</v>
      </c>
      <c r="O13" s="83">
        <f t="shared" si="0"/>
        <v>41155</v>
      </c>
      <c r="P13" s="85">
        <f t="shared" si="0"/>
        <v>41156</v>
      </c>
      <c r="Q13" s="188"/>
      <c r="R13" s="188"/>
      <c r="S13" s="131"/>
      <c r="T13" s="124" t="s">
        <v>75</v>
      </c>
      <c r="U13" s="124"/>
      <c r="V13" s="125"/>
      <c r="X13" s="55"/>
      <c r="Y13" s="51" t="s">
        <v>37</v>
      </c>
      <c r="Z13" s="51" t="s">
        <v>37</v>
      </c>
      <c r="AA13" s="51" t="s">
        <v>25</v>
      </c>
      <c r="AB13" s="51" t="s">
        <v>27</v>
      </c>
      <c r="AC13" s="56" t="s">
        <v>2</v>
      </c>
    </row>
    <row r="14" spans="1:29" ht="13.5" thickBot="1">
      <c r="A14" s="79" t="s">
        <v>57</v>
      </c>
      <c r="B14" s="80" t="s">
        <v>50</v>
      </c>
      <c r="C14" s="86">
        <f aca="true" t="shared" si="1" ref="C14:P14">WEEKDAY(C13)</f>
        <v>4</v>
      </c>
      <c r="D14" s="87">
        <f t="shared" si="1"/>
        <v>5</v>
      </c>
      <c r="E14" s="88">
        <f t="shared" si="1"/>
        <v>6</v>
      </c>
      <c r="F14" s="87">
        <f t="shared" si="1"/>
        <v>7</v>
      </c>
      <c r="G14" s="88">
        <f t="shared" si="1"/>
        <v>1</v>
      </c>
      <c r="H14" s="87">
        <f t="shared" si="1"/>
        <v>2</v>
      </c>
      <c r="I14" s="88">
        <f t="shared" si="1"/>
        <v>3</v>
      </c>
      <c r="J14" s="89">
        <f t="shared" si="1"/>
        <v>4</v>
      </c>
      <c r="K14" s="88">
        <f t="shared" si="1"/>
        <v>5</v>
      </c>
      <c r="L14" s="87">
        <f t="shared" si="1"/>
        <v>6</v>
      </c>
      <c r="M14" s="88">
        <f t="shared" si="1"/>
        <v>7</v>
      </c>
      <c r="N14" s="87">
        <f t="shared" si="1"/>
        <v>1</v>
      </c>
      <c r="O14" s="88">
        <f t="shared" si="1"/>
        <v>2</v>
      </c>
      <c r="P14" s="90">
        <f t="shared" si="1"/>
        <v>3</v>
      </c>
      <c r="Q14" s="91" t="s">
        <v>2</v>
      </c>
      <c r="R14" s="142" t="s">
        <v>15</v>
      </c>
      <c r="S14" s="131"/>
      <c r="T14" s="124" t="s">
        <v>65</v>
      </c>
      <c r="U14" s="124"/>
      <c r="V14" s="125"/>
      <c r="X14" s="57"/>
      <c r="Y14" s="58" t="s">
        <v>38</v>
      </c>
      <c r="Z14" s="58" t="s">
        <v>39</v>
      </c>
      <c r="AA14" s="58" t="s">
        <v>26</v>
      </c>
      <c r="AB14" s="58" t="s">
        <v>28</v>
      </c>
      <c r="AC14" s="59" t="s">
        <v>40</v>
      </c>
    </row>
    <row r="15" spans="1:29" ht="15.75" customHeight="1">
      <c r="A15" s="172">
        <f>'Pay18_08-21-12'!A15</f>
        <v>0</v>
      </c>
      <c r="B15" s="157">
        <f>'Pay18_08-21-12'!B15</f>
        <v>1</v>
      </c>
      <c r="C15" s="27"/>
      <c r="D15" s="28"/>
      <c r="E15" s="29"/>
      <c r="F15" s="7"/>
      <c r="G15" s="8"/>
      <c r="H15" s="28"/>
      <c r="I15" s="29"/>
      <c r="J15" s="30"/>
      <c r="K15" s="29"/>
      <c r="L15" s="28"/>
      <c r="M15" s="8"/>
      <c r="N15" s="7"/>
      <c r="O15" s="29"/>
      <c r="P15" s="31"/>
      <c r="Q15" s="93">
        <f>SUM(C15:P15)</f>
        <v>0</v>
      </c>
      <c r="R15" s="161">
        <f>ROUND(IF(Q15&gt;0,Q15/$Q$32,B15),2)</f>
        <v>1</v>
      </c>
      <c r="S15" s="158"/>
      <c r="T15" s="124" t="s">
        <v>76</v>
      </c>
      <c r="U15" s="124"/>
      <c r="V15" s="125"/>
      <c r="X15" s="173">
        <f aca="true" t="shared" si="2" ref="X15:X20">A15</f>
        <v>0</v>
      </c>
      <c r="Y15" s="36"/>
      <c r="Z15" s="60">
        <f aca="true" t="shared" si="3" ref="Z15:Z20">(AA15+AB15)*Y15</f>
        <v>0</v>
      </c>
      <c r="AA15" s="61">
        <f aca="true" t="shared" si="4" ref="AA15:AA20">IF($B$32&gt;0,80*$Y$11*R15,($Y$11*Q15)+($Y$11*$Q$43*R15))</f>
        <v>0</v>
      </c>
      <c r="AB15" s="62">
        <f aca="true" t="shared" si="5" ref="AB15:AB20">AA15*$Y$12</f>
        <v>0</v>
      </c>
      <c r="AC15" s="62">
        <f aca="true" t="shared" si="6" ref="AC15:AC20">SUM(Z15:AB15)</f>
        <v>0</v>
      </c>
    </row>
    <row r="16" spans="1:29" ht="15.75" customHeight="1">
      <c r="A16" s="172">
        <f>'Pay18_08-21-12'!A16</f>
        <v>0</v>
      </c>
      <c r="B16" s="157">
        <f>'Pay18_08-21-12'!B16</f>
        <v>0</v>
      </c>
      <c r="C16" s="10"/>
      <c r="D16" s="2"/>
      <c r="E16" s="1"/>
      <c r="F16" s="2"/>
      <c r="G16" s="1"/>
      <c r="H16" s="2"/>
      <c r="I16" s="1"/>
      <c r="J16" s="6"/>
      <c r="K16" s="1"/>
      <c r="L16" s="2"/>
      <c r="M16" s="1"/>
      <c r="N16" s="2"/>
      <c r="O16" s="1"/>
      <c r="P16" s="13"/>
      <c r="Q16" s="93">
        <f aca="true" t="shared" si="7" ref="Q16:Q31">SUM(C16:P16)</f>
        <v>0</v>
      </c>
      <c r="R16" s="162">
        <f aca="true" t="shared" si="8" ref="R16:R31">ROUND(IF(Q16&gt;0,Q16/$Q$32,B16),2)</f>
        <v>0</v>
      </c>
      <c r="S16" s="158"/>
      <c r="T16" s="124" t="s">
        <v>66</v>
      </c>
      <c r="U16" s="124"/>
      <c r="V16" s="125"/>
      <c r="X16" s="174">
        <f t="shared" si="2"/>
        <v>0</v>
      </c>
      <c r="Y16" s="37"/>
      <c r="Z16" s="63">
        <f t="shared" si="3"/>
        <v>0</v>
      </c>
      <c r="AA16" s="64">
        <f t="shared" si="4"/>
        <v>0</v>
      </c>
      <c r="AB16" s="65">
        <f t="shared" si="5"/>
        <v>0</v>
      </c>
      <c r="AC16" s="65">
        <f t="shared" si="6"/>
        <v>0</v>
      </c>
    </row>
    <row r="17" spans="1:29" ht="15.75" customHeight="1">
      <c r="A17" s="172">
        <f>'Pay18_08-21-12'!A17</f>
        <v>0</v>
      </c>
      <c r="B17" s="157">
        <f>'Pay18_08-21-12'!B17</f>
        <v>0</v>
      </c>
      <c r="C17" s="10"/>
      <c r="D17" s="2"/>
      <c r="E17" s="49"/>
      <c r="F17" s="2"/>
      <c r="G17" s="1"/>
      <c r="H17" s="2"/>
      <c r="I17" s="1"/>
      <c r="J17" s="6"/>
      <c r="K17" s="1"/>
      <c r="L17" s="2"/>
      <c r="M17" s="1"/>
      <c r="N17" s="2"/>
      <c r="O17" s="1"/>
      <c r="P17" s="13"/>
      <c r="Q17" s="93">
        <f t="shared" si="7"/>
        <v>0</v>
      </c>
      <c r="R17" s="162">
        <f t="shared" si="8"/>
        <v>0</v>
      </c>
      <c r="S17" s="158"/>
      <c r="T17" s="124" t="s">
        <v>64</v>
      </c>
      <c r="U17" s="124"/>
      <c r="V17" s="125"/>
      <c r="X17" s="174">
        <f t="shared" si="2"/>
        <v>0</v>
      </c>
      <c r="Y17" s="37"/>
      <c r="Z17" s="63">
        <f t="shared" si="3"/>
        <v>0</v>
      </c>
      <c r="AA17" s="64">
        <f t="shared" si="4"/>
        <v>0</v>
      </c>
      <c r="AB17" s="65">
        <f t="shared" si="5"/>
        <v>0</v>
      </c>
      <c r="AC17" s="65">
        <f t="shared" si="6"/>
        <v>0</v>
      </c>
    </row>
    <row r="18" spans="1:29" ht="15.75" customHeight="1">
      <c r="A18" s="172">
        <f>'Pay18_08-21-12'!A18</f>
        <v>0</v>
      </c>
      <c r="B18" s="157">
        <f>'Pay18_08-21-12'!B18</f>
        <v>0</v>
      </c>
      <c r="C18" s="10"/>
      <c r="D18" s="2"/>
      <c r="E18" s="1"/>
      <c r="F18" s="2"/>
      <c r="G18" s="1"/>
      <c r="H18" s="2"/>
      <c r="I18" s="1"/>
      <c r="J18" s="6"/>
      <c r="K18" s="1"/>
      <c r="L18" s="2"/>
      <c r="M18" s="1"/>
      <c r="N18" s="2"/>
      <c r="O18" s="1"/>
      <c r="P18" s="13"/>
      <c r="Q18" s="93">
        <f t="shared" si="7"/>
        <v>0</v>
      </c>
      <c r="R18" s="162">
        <f t="shared" si="8"/>
        <v>0</v>
      </c>
      <c r="S18" s="158"/>
      <c r="T18" s="124" t="s">
        <v>67</v>
      </c>
      <c r="U18" s="124"/>
      <c r="V18" s="125"/>
      <c r="X18" s="174">
        <f t="shared" si="2"/>
        <v>0</v>
      </c>
      <c r="Y18" s="37"/>
      <c r="Z18" s="63">
        <f t="shared" si="3"/>
        <v>0</v>
      </c>
      <c r="AA18" s="64">
        <f t="shared" si="4"/>
        <v>0</v>
      </c>
      <c r="AB18" s="65">
        <f t="shared" si="5"/>
        <v>0</v>
      </c>
      <c r="AC18" s="65">
        <f t="shared" si="6"/>
        <v>0</v>
      </c>
    </row>
    <row r="19" spans="1:29" ht="15.75" customHeight="1">
      <c r="A19" s="172">
        <f>'Pay18_08-21-12'!A19</f>
        <v>0</v>
      </c>
      <c r="B19" s="157">
        <f>'Pay18_08-21-12'!B19</f>
        <v>0</v>
      </c>
      <c r="C19" s="10"/>
      <c r="D19" s="2"/>
      <c r="E19" s="1"/>
      <c r="F19" s="2"/>
      <c r="G19" s="1"/>
      <c r="H19" s="2"/>
      <c r="I19" s="1"/>
      <c r="J19" s="6"/>
      <c r="K19" s="1"/>
      <c r="L19" s="159"/>
      <c r="M19" s="2"/>
      <c r="N19" s="2"/>
      <c r="O19" s="1"/>
      <c r="P19" s="13"/>
      <c r="Q19" s="93">
        <f t="shared" si="7"/>
        <v>0</v>
      </c>
      <c r="R19" s="162">
        <f t="shared" si="8"/>
        <v>0</v>
      </c>
      <c r="S19" s="158"/>
      <c r="T19" s="124" t="s">
        <v>73</v>
      </c>
      <c r="U19" s="124"/>
      <c r="V19" s="125"/>
      <c r="X19" s="174">
        <f t="shared" si="2"/>
        <v>0</v>
      </c>
      <c r="Y19" s="37"/>
      <c r="Z19" s="63">
        <f t="shared" si="3"/>
        <v>0</v>
      </c>
      <c r="AA19" s="64">
        <f t="shared" si="4"/>
        <v>0</v>
      </c>
      <c r="AB19" s="65">
        <f t="shared" si="5"/>
        <v>0</v>
      </c>
      <c r="AC19" s="65">
        <f t="shared" si="6"/>
        <v>0</v>
      </c>
    </row>
    <row r="20" spans="1:29" ht="15.75" customHeight="1" thickBot="1">
      <c r="A20" s="172">
        <f>'Pay18_08-21-12'!A20</f>
        <v>0</v>
      </c>
      <c r="B20" s="157">
        <f>'Pay18_08-21-12'!B20</f>
        <v>0</v>
      </c>
      <c r="C20" s="10"/>
      <c r="D20" s="2"/>
      <c r="E20" s="1"/>
      <c r="F20" s="159"/>
      <c r="G20" s="159"/>
      <c r="H20" s="159"/>
      <c r="I20" s="13"/>
      <c r="J20" s="10"/>
      <c r="K20" s="159"/>
      <c r="L20" s="159"/>
      <c r="M20" s="2"/>
      <c r="N20" s="2"/>
      <c r="O20" s="1"/>
      <c r="P20" s="13"/>
      <c r="Q20" s="93">
        <f t="shared" si="7"/>
        <v>0</v>
      </c>
      <c r="R20" s="162">
        <f t="shared" si="8"/>
        <v>0</v>
      </c>
      <c r="S20" s="160"/>
      <c r="T20" s="126"/>
      <c r="U20" s="143"/>
      <c r="V20" s="144"/>
      <c r="X20" s="174">
        <f t="shared" si="2"/>
        <v>0</v>
      </c>
      <c r="Y20" s="37"/>
      <c r="Z20" s="63">
        <f t="shared" si="3"/>
        <v>0</v>
      </c>
      <c r="AA20" s="64">
        <f t="shared" si="4"/>
        <v>0</v>
      </c>
      <c r="AB20" s="65">
        <f t="shared" si="5"/>
        <v>0</v>
      </c>
      <c r="AC20" s="65">
        <f t="shared" si="6"/>
        <v>0</v>
      </c>
    </row>
    <row r="21" spans="1:29" ht="15.75" customHeight="1">
      <c r="A21" s="172">
        <f>'Pay18_08-21-12'!A21</f>
        <v>0</v>
      </c>
      <c r="B21" s="157">
        <f>'Pay18_08-21-12'!B21</f>
        <v>0</v>
      </c>
      <c r="C21" s="19"/>
      <c r="D21" s="16"/>
      <c r="E21" s="15"/>
      <c r="F21" s="21"/>
      <c r="G21" s="21"/>
      <c r="H21" s="21"/>
      <c r="I21" s="17"/>
      <c r="J21" s="19"/>
      <c r="K21" s="21"/>
      <c r="L21" s="21"/>
      <c r="M21" s="16"/>
      <c r="N21" s="16"/>
      <c r="O21" s="15"/>
      <c r="P21" s="17"/>
      <c r="Q21" s="93">
        <f t="shared" si="7"/>
        <v>0</v>
      </c>
      <c r="R21" s="162">
        <f t="shared" si="8"/>
        <v>0</v>
      </c>
      <c r="S21" s="169"/>
      <c r="T21" s="33"/>
      <c r="U21" s="170"/>
      <c r="V21" s="171"/>
      <c r="X21" s="174">
        <f aca="true" t="shared" si="9" ref="X21:X30">A21</f>
        <v>0</v>
      </c>
      <c r="Y21" s="37"/>
      <c r="Z21" s="63">
        <f aca="true" t="shared" si="10" ref="Z21:Z30">(AA21+AB21)*Y21</f>
        <v>0</v>
      </c>
      <c r="AA21" s="64">
        <f aca="true" t="shared" si="11" ref="AA21:AA30">IF($B$32&gt;0,80*$Y$11*R21,($Y$11*Q21)+($Y$11*$Q$43*R21))</f>
        <v>0</v>
      </c>
      <c r="AB21" s="65">
        <f aca="true" t="shared" si="12" ref="AB21:AB30">AA21*$Y$12</f>
        <v>0</v>
      </c>
      <c r="AC21" s="65">
        <f aca="true" t="shared" si="13" ref="AC21:AC30">SUM(Z21:AB21)</f>
        <v>0</v>
      </c>
    </row>
    <row r="22" spans="1:29" ht="15.75" customHeight="1">
      <c r="A22" s="172">
        <f>'Pay18_08-21-12'!A22</f>
        <v>0</v>
      </c>
      <c r="B22" s="157">
        <f>'Pay18_08-21-12'!B22</f>
        <v>0</v>
      </c>
      <c r="C22" s="19"/>
      <c r="D22" s="16"/>
      <c r="E22" s="15"/>
      <c r="F22" s="21"/>
      <c r="G22" s="21"/>
      <c r="H22" s="21"/>
      <c r="I22" s="17"/>
      <c r="J22" s="19"/>
      <c r="K22" s="21"/>
      <c r="L22" s="21"/>
      <c r="M22" s="16"/>
      <c r="N22" s="16"/>
      <c r="O22" s="15"/>
      <c r="P22" s="17"/>
      <c r="Q22" s="93">
        <f t="shared" si="7"/>
        <v>0</v>
      </c>
      <c r="R22" s="162">
        <f t="shared" si="8"/>
        <v>0</v>
      </c>
      <c r="S22" s="169"/>
      <c r="T22" s="33"/>
      <c r="U22" s="170"/>
      <c r="V22" s="171"/>
      <c r="X22" s="174">
        <f t="shared" si="9"/>
        <v>0</v>
      </c>
      <c r="Y22" s="37"/>
      <c r="Z22" s="63">
        <f t="shared" si="10"/>
        <v>0</v>
      </c>
      <c r="AA22" s="64">
        <f t="shared" si="11"/>
        <v>0</v>
      </c>
      <c r="AB22" s="65">
        <f t="shared" si="12"/>
        <v>0</v>
      </c>
      <c r="AC22" s="65">
        <f t="shared" si="13"/>
        <v>0</v>
      </c>
    </row>
    <row r="23" spans="1:29" ht="15.75" customHeight="1">
      <c r="A23" s="172">
        <f>'Pay18_08-21-12'!A23</f>
        <v>0</v>
      </c>
      <c r="B23" s="157">
        <f>'Pay18_08-21-12'!B23</f>
        <v>0</v>
      </c>
      <c r="C23" s="19"/>
      <c r="D23" s="16"/>
      <c r="E23" s="15"/>
      <c r="F23" s="21"/>
      <c r="G23" s="21"/>
      <c r="H23" s="21"/>
      <c r="I23" s="17"/>
      <c r="J23" s="19"/>
      <c r="K23" s="21"/>
      <c r="L23" s="21"/>
      <c r="M23" s="16"/>
      <c r="N23" s="16"/>
      <c r="O23" s="15"/>
      <c r="P23" s="17"/>
      <c r="Q23" s="93">
        <f>SUM(C23:P23)</f>
        <v>0</v>
      </c>
      <c r="R23" s="162">
        <f>ROUND(IF(Q23&gt;0,Q23/$Q$32,B23),2)</f>
        <v>0</v>
      </c>
      <c r="S23" s="169"/>
      <c r="T23" s="33"/>
      <c r="U23" s="170"/>
      <c r="V23" s="171"/>
      <c r="X23" s="174">
        <f t="shared" si="9"/>
        <v>0</v>
      </c>
      <c r="Y23" s="37"/>
      <c r="Z23" s="63">
        <f t="shared" si="10"/>
        <v>0</v>
      </c>
      <c r="AA23" s="64">
        <f t="shared" si="11"/>
        <v>0</v>
      </c>
      <c r="AB23" s="65">
        <f t="shared" si="12"/>
        <v>0</v>
      </c>
      <c r="AC23" s="65">
        <f t="shared" si="13"/>
        <v>0</v>
      </c>
    </row>
    <row r="24" spans="1:29" ht="15.75" customHeight="1">
      <c r="A24" s="172">
        <f>'Pay18_08-21-12'!A24</f>
        <v>0</v>
      </c>
      <c r="B24" s="157">
        <f>'Pay18_08-21-12'!B24</f>
        <v>0</v>
      </c>
      <c r="C24" s="19"/>
      <c r="D24" s="16"/>
      <c r="E24" s="15"/>
      <c r="F24" s="21"/>
      <c r="G24" s="21"/>
      <c r="H24" s="21"/>
      <c r="I24" s="17"/>
      <c r="J24" s="19"/>
      <c r="K24" s="21"/>
      <c r="L24" s="21"/>
      <c r="M24" s="16"/>
      <c r="N24" s="16"/>
      <c r="O24" s="15"/>
      <c r="P24" s="17"/>
      <c r="Q24" s="93">
        <f>SUM(C24:P24)</f>
        <v>0</v>
      </c>
      <c r="R24" s="162">
        <f>ROUND(IF(Q24&gt;0,Q24/$Q$32,B24),2)</f>
        <v>0</v>
      </c>
      <c r="S24" s="169"/>
      <c r="T24" s="33"/>
      <c r="U24" s="170"/>
      <c r="V24" s="171"/>
      <c r="X24" s="174">
        <f t="shared" si="9"/>
        <v>0</v>
      </c>
      <c r="Y24" s="37"/>
      <c r="Z24" s="63">
        <f t="shared" si="10"/>
        <v>0</v>
      </c>
      <c r="AA24" s="64">
        <f t="shared" si="11"/>
        <v>0</v>
      </c>
      <c r="AB24" s="65">
        <f t="shared" si="12"/>
        <v>0</v>
      </c>
      <c r="AC24" s="65">
        <f t="shared" si="13"/>
        <v>0</v>
      </c>
    </row>
    <row r="25" spans="1:29" ht="15.75" customHeight="1">
      <c r="A25" s="172">
        <f>'Pay18_08-21-12'!A25</f>
        <v>0</v>
      </c>
      <c r="B25" s="157">
        <f>'Pay18_08-21-12'!B25</f>
        <v>0</v>
      </c>
      <c r="C25" s="19"/>
      <c r="D25" s="16"/>
      <c r="E25" s="15"/>
      <c r="F25" s="21"/>
      <c r="G25" s="21"/>
      <c r="H25" s="21"/>
      <c r="I25" s="17"/>
      <c r="J25" s="19"/>
      <c r="K25" s="21"/>
      <c r="L25" s="21"/>
      <c r="M25" s="16"/>
      <c r="N25" s="16"/>
      <c r="O25" s="15"/>
      <c r="P25" s="17"/>
      <c r="Q25" s="93">
        <f>SUM(C25:P25)</f>
        <v>0</v>
      </c>
      <c r="R25" s="162">
        <f>ROUND(IF(Q25&gt;0,Q25/$Q$32,B25),2)</f>
        <v>0</v>
      </c>
      <c r="S25" s="169"/>
      <c r="T25" s="33"/>
      <c r="U25" s="170"/>
      <c r="V25" s="171"/>
      <c r="X25" s="174">
        <f t="shared" si="9"/>
        <v>0</v>
      </c>
      <c r="Y25" s="37"/>
      <c r="Z25" s="63">
        <f t="shared" si="10"/>
        <v>0</v>
      </c>
      <c r="AA25" s="64">
        <f t="shared" si="11"/>
        <v>0</v>
      </c>
      <c r="AB25" s="65">
        <f t="shared" si="12"/>
        <v>0</v>
      </c>
      <c r="AC25" s="65">
        <f t="shared" si="13"/>
        <v>0</v>
      </c>
    </row>
    <row r="26" spans="1:29" ht="15.75" customHeight="1">
      <c r="A26" s="172">
        <f>'Pay18_08-21-12'!A26</f>
        <v>0</v>
      </c>
      <c r="B26" s="157">
        <f>'Pay18_08-21-12'!B26</f>
        <v>0</v>
      </c>
      <c r="C26" s="19"/>
      <c r="D26" s="16"/>
      <c r="E26" s="15"/>
      <c r="F26" s="21"/>
      <c r="G26" s="21"/>
      <c r="H26" s="21"/>
      <c r="I26" s="17"/>
      <c r="J26" s="19"/>
      <c r="K26" s="21"/>
      <c r="L26" s="21"/>
      <c r="M26" s="16"/>
      <c r="N26" s="16"/>
      <c r="O26" s="15"/>
      <c r="P26" s="17"/>
      <c r="Q26" s="93">
        <f t="shared" si="7"/>
        <v>0</v>
      </c>
      <c r="R26" s="162">
        <f t="shared" si="8"/>
        <v>0</v>
      </c>
      <c r="S26" s="169"/>
      <c r="T26" s="33"/>
      <c r="U26" s="170"/>
      <c r="V26" s="171"/>
      <c r="X26" s="174">
        <f t="shared" si="9"/>
        <v>0</v>
      </c>
      <c r="Y26" s="37"/>
      <c r="Z26" s="63">
        <f t="shared" si="10"/>
        <v>0</v>
      </c>
      <c r="AA26" s="64">
        <f t="shared" si="11"/>
        <v>0</v>
      </c>
      <c r="AB26" s="65">
        <f t="shared" si="12"/>
        <v>0</v>
      </c>
      <c r="AC26" s="65">
        <f t="shared" si="13"/>
        <v>0</v>
      </c>
    </row>
    <row r="27" spans="1:29" ht="15.75" customHeight="1">
      <c r="A27" s="172">
        <f>'Pay18_08-21-12'!A27</f>
        <v>0</v>
      </c>
      <c r="B27" s="157">
        <f>'Pay18_08-21-12'!B27</f>
        <v>0</v>
      </c>
      <c r="C27" s="19"/>
      <c r="D27" s="16"/>
      <c r="E27" s="15"/>
      <c r="F27" s="21"/>
      <c r="G27" s="21"/>
      <c r="H27" s="21"/>
      <c r="I27" s="17"/>
      <c r="J27" s="19"/>
      <c r="K27" s="21"/>
      <c r="L27" s="21"/>
      <c r="M27" s="16"/>
      <c r="N27" s="16"/>
      <c r="O27" s="15"/>
      <c r="P27" s="17"/>
      <c r="Q27" s="93">
        <f t="shared" si="7"/>
        <v>0</v>
      </c>
      <c r="R27" s="162">
        <f t="shared" si="8"/>
        <v>0</v>
      </c>
      <c r="S27" s="169"/>
      <c r="T27" s="33"/>
      <c r="U27" s="170"/>
      <c r="V27" s="171"/>
      <c r="X27" s="174">
        <f t="shared" si="9"/>
        <v>0</v>
      </c>
      <c r="Y27" s="37"/>
      <c r="Z27" s="63">
        <f t="shared" si="10"/>
        <v>0</v>
      </c>
      <c r="AA27" s="64">
        <f t="shared" si="11"/>
        <v>0</v>
      </c>
      <c r="AB27" s="65">
        <f t="shared" si="12"/>
        <v>0</v>
      </c>
      <c r="AC27" s="65">
        <f t="shared" si="13"/>
        <v>0</v>
      </c>
    </row>
    <row r="28" spans="1:29" ht="15.75" customHeight="1">
      <c r="A28" s="172">
        <f>'Pay18_08-21-12'!A28</f>
        <v>0</v>
      </c>
      <c r="B28" s="157">
        <f>'Pay18_08-21-12'!B28</f>
        <v>0</v>
      </c>
      <c r="C28" s="19"/>
      <c r="D28" s="16"/>
      <c r="E28" s="15"/>
      <c r="F28" s="21"/>
      <c r="G28" s="21"/>
      <c r="H28" s="21"/>
      <c r="I28" s="17"/>
      <c r="J28" s="19"/>
      <c r="K28" s="21"/>
      <c r="L28" s="21"/>
      <c r="M28" s="16"/>
      <c r="N28" s="16"/>
      <c r="O28" s="15"/>
      <c r="P28" s="17"/>
      <c r="Q28" s="93">
        <f t="shared" si="7"/>
        <v>0</v>
      </c>
      <c r="R28" s="162">
        <f t="shared" si="8"/>
        <v>0</v>
      </c>
      <c r="S28" s="169"/>
      <c r="T28" s="33"/>
      <c r="U28" s="170"/>
      <c r="V28" s="171"/>
      <c r="X28" s="174">
        <f t="shared" si="9"/>
        <v>0</v>
      </c>
      <c r="Y28" s="37"/>
      <c r="Z28" s="63">
        <f t="shared" si="10"/>
        <v>0</v>
      </c>
      <c r="AA28" s="64">
        <f t="shared" si="11"/>
        <v>0</v>
      </c>
      <c r="AB28" s="65">
        <f t="shared" si="12"/>
        <v>0</v>
      </c>
      <c r="AC28" s="65">
        <f t="shared" si="13"/>
        <v>0</v>
      </c>
    </row>
    <row r="29" spans="1:29" ht="15.75" customHeight="1">
      <c r="A29" s="172">
        <f>'Pay18_08-21-12'!A29</f>
        <v>0</v>
      </c>
      <c r="B29" s="157">
        <f>'Pay18_08-21-12'!B29</f>
        <v>0</v>
      </c>
      <c r="C29" s="19"/>
      <c r="D29" s="16"/>
      <c r="E29" s="15"/>
      <c r="F29" s="21"/>
      <c r="G29" s="21"/>
      <c r="H29" s="21"/>
      <c r="I29" s="17"/>
      <c r="J29" s="19"/>
      <c r="K29" s="21"/>
      <c r="L29" s="21"/>
      <c r="M29" s="16"/>
      <c r="N29" s="16"/>
      <c r="O29" s="15"/>
      <c r="P29" s="17"/>
      <c r="Q29" s="93">
        <f t="shared" si="7"/>
        <v>0</v>
      </c>
      <c r="R29" s="162">
        <f t="shared" si="8"/>
        <v>0</v>
      </c>
      <c r="S29" s="169"/>
      <c r="T29" s="33"/>
      <c r="U29" s="170"/>
      <c r="V29" s="171"/>
      <c r="X29" s="174">
        <f t="shared" si="9"/>
        <v>0</v>
      </c>
      <c r="Y29" s="37"/>
      <c r="Z29" s="63">
        <f t="shared" si="10"/>
        <v>0</v>
      </c>
      <c r="AA29" s="64">
        <f t="shared" si="11"/>
        <v>0</v>
      </c>
      <c r="AB29" s="65">
        <f t="shared" si="12"/>
        <v>0</v>
      </c>
      <c r="AC29" s="65">
        <f t="shared" si="13"/>
        <v>0</v>
      </c>
    </row>
    <row r="30" spans="1:29" ht="15.75" customHeight="1" thickBot="1">
      <c r="A30" s="172">
        <f>'Pay18_08-21-12'!A30</f>
        <v>0</v>
      </c>
      <c r="B30" s="157">
        <f>'Pay18_08-21-12'!B30</f>
        <v>0</v>
      </c>
      <c r="C30" s="19"/>
      <c r="D30" s="16"/>
      <c r="E30" s="15"/>
      <c r="F30" s="21"/>
      <c r="G30" s="16"/>
      <c r="H30" s="15"/>
      <c r="I30" s="17"/>
      <c r="J30" s="19"/>
      <c r="K30" s="16"/>
      <c r="L30" s="15"/>
      <c r="M30" s="16"/>
      <c r="N30" s="16"/>
      <c r="O30" s="15"/>
      <c r="P30" s="17"/>
      <c r="Q30" s="93">
        <f t="shared" si="7"/>
        <v>0</v>
      </c>
      <c r="R30" s="162">
        <f t="shared" si="8"/>
        <v>0</v>
      </c>
      <c r="S30" s="3"/>
      <c r="T30" s="3"/>
      <c r="U30" s="3"/>
      <c r="V30" s="153"/>
      <c r="X30" s="174">
        <f t="shared" si="9"/>
        <v>0</v>
      </c>
      <c r="Y30" s="37"/>
      <c r="Z30" s="63">
        <f t="shared" si="10"/>
        <v>0</v>
      </c>
      <c r="AA30" s="64">
        <f t="shared" si="11"/>
        <v>0</v>
      </c>
      <c r="AB30" s="65">
        <f t="shared" si="12"/>
        <v>0</v>
      </c>
      <c r="AC30" s="65">
        <f t="shared" si="13"/>
        <v>0</v>
      </c>
    </row>
    <row r="31" spans="1:29" ht="15.75" customHeight="1" thickBot="1">
      <c r="A31" s="172">
        <f>'Pay18_08-21-12'!A31</f>
        <v>0</v>
      </c>
      <c r="B31" s="157">
        <f>'Pay18_08-21-12'!B31</f>
        <v>0</v>
      </c>
      <c r="C31" s="20"/>
      <c r="D31" s="4"/>
      <c r="E31" s="23"/>
      <c r="F31" s="5"/>
      <c r="G31" s="4"/>
      <c r="H31" s="5"/>
      <c r="I31" s="12"/>
      <c r="J31" s="11"/>
      <c r="K31" s="4"/>
      <c r="L31" s="5"/>
      <c r="M31" s="4"/>
      <c r="N31" s="5"/>
      <c r="O31" s="4"/>
      <c r="P31" s="18"/>
      <c r="Q31" s="93">
        <f t="shared" si="7"/>
        <v>0</v>
      </c>
      <c r="R31" s="163">
        <f t="shared" si="8"/>
        <v>0</v>
      </c>
      <c r="S31" s="205" t="s">
        <v>70</v>
      </c>
      <c r="T31" s="205"/>
      <c r="U31" s="205"/>
      <c r="V31" s="206"/>
      <c r="X31" s="175">
        <f>A31</f>
        <v>0</v>
      </c>
      <c r="Y31" s="38"/>
      <c r="Z31" s="66">
        <f>(AA31+AB31)*Y31</f>
        <v>0</v>
      </c>
      <c r="AA31" s="67">
        <f>IF($B$32&gt;0,80*$Y$11*R31,($Y$11*Q31)+($Y$11*$Q$43*R31))</f>
        <v>0</v>
      </c>
      <c r="AB31" s="68">
        <f>AA31*$Y$12</f>
        <v>0</v>
      </c>
      <c r="AC31" s="68">
        <f>SUM(Z31:AB31)</f>
        <v>0</v>
      </c>
    </row>
    <row r="32" spans="1:29" ht="15.75" customHeight="1" thickBot="1">
      <c r="A32" s="95" t="s">
        <v>33</v>
      </c>
      <c r="B32" s="96">
        <f aca="true" t="shared" si="14" ref="B32:R32">SUM(B15:B31)</f>
        <v>1</v>
      </c>
      <c r="C32" s="97">
        <f t="shared" si="14"/>
        <v>0</v>
      </c>
      <c r="D32" s="98">
        <f t="shared" si="14"/>
        <v>0</v>
      </c>
      <c r="E32" s="98">
        <f t="shared" si="14"/>
        <v>0</v>
      </c>
      <c r="F32" s="98">
        <f t="shared" si="14"/>
        <v>0</v>
      </c>
      <c r="G32" s="98">
        <f t="shared" si="14"/>
        <v>0</v>
      </c>
      <c r="H32" s="98">
        <f t="shared" si="14"/>
        <v>0</v>
      </c>
      <c r="I32" s="98">
        <f t="shared" si="14"/>
        <v>0</v>
      </c>
      <c r="J32" s="97">
        <f t="shared" si="14"/>
        <v>0</v>
      </c>
      <c r="K32" s="98">
        <f t="shared" si="14"/>
        <v>0</v>
      </c>
      <c r="L32" s="98">
        <f t="shared" si="14"/>
        <v>0</v>
      </c>
      <c r="M32" s="98">
        <f t="shared" si="14"/>
        <v>0</v>
      </c>
      <c r="N32" s="98">
        <f t="shared" si="14"/>
        <v>0</v>
      </c>
      <c r="O32" s="98">
        <f t="shared" si="14"/>
        <v>0</v>
      </c>
      <c r="P32" s="99">
        <f t="shared" si="14"/>
        <v>0</v>
      </c>
      <c r="Q32" s="94">
        <f t="shared" si="14"/>
        <v>0</v>
      </c>
      <c r="R32" s="145">
        <f t="shared" si="14"/>
        <v>1</v>
      </c>
      <c r="S32" s="135" t="s">
        <v>56</v>
      </c>
      <c r="T32" s="136" t="s">
        <v>55</v>
      </c>
      <c r="U32" s="136" t="s">
        <v>68</v>
      </c>
      <c r="V32" s="136" t="s">
        <v>69</v>
      </c>
      <c r="X32" s="69" t="s">
        <v>2</v>
      </c>
      <c r="Y32" s="70"/>
      <c r="Z32" s="71">
        <f>SUM(Z15:Z31)</f>
        <v>0</v>
      </c>
      <c r="AA32" s="72">
        <f>SUM(AA15:AA31)</f>
        <v>0</v>
      </c>
      <c r="AB32" s="71">
        <f>SUM(AB15:AB31)</f>
        <v>0</v>
      </c>
      <c r="AC32" s="71">
        <f>SUM(AC15:AC31)</f>
        <v>0</v>
      </c>
    </row>
    <row r="33" spans="1:22" ht="15.75" customHeight="1" thickBot="1">
      <c r="A33" s="100" t="s">
        <v>3</v>
      </c>
      <c r="B33" s="101"/>
      <c r="C33" s="102">
        <f aca="true" t="shared" si="15" ref="C33:P33">C14</f>
        <v>4</v>
      </c>
      <c r="D33" s="103">
        <f t="shared" si="15"/>
        <v>5</v>
      </c>
      <c r="E33" s="103">
        <f t="shared" si="15"/>
        <v>6</v>
      </c>
      <c r="F33" s="104">
        <f t="shared" si="15"/>
        <v>7</v>
      </c>
      <c r="G33" s="103">
        <f t="shared" si="15"/>
        <v>1</v>
      </c>
      <c r="H33" s="104">
        <f t="shared" si="15"/>
        <v>2</v>
      </c>
      <c r="I33" s="105">
        <f t="shared" si="15"/>
        <v>3</v>
      </c>
      <c r="J33" s="102">
        <f t="shared" si="15"/>
        <v>4</v>
      </c>
      <c r="K33" s="103">
        <f t="shared" si="15"/>
        <v>5</v>
      </c>
      <c r="L33" s="104">
        <f t="shared" si="15"/>
        <v>6</v>
      </c>
      <c r="M33" s="103">
        <f t="shared" si="15"/>
        <v>7</v>
      </c>
      <c r="N33" s="103">
        <f t="shared" si="15"/>
        <v>1</v>
      </c>
      <c r="O33" s="104">
        <f t="shared" si="15"/>
        <v>2</v>
      </c>
      <c r="P33" s="105">
        <f t="shared" si="15"/>
        <v>3</v>
      </c>
      <c r="Q33" s="92" t="s">
        <v>2</v>
      </c>
      <c r="R33" s="227"/>
      <c r="S33" s="137" t="s">
        <v>57</v>
      </c>
      <c r="T33" s="137" t="s">
        <v>50</v>
      </c>
      <c r="U33" s="137" t="s">
        <v>11</v>
      </c>
      <c r="V33" s="137" t="s">
        <v>11</v>
      </c>
    </row>
    <row r="34" spans="1:22" ht="13.5" customHeight="1">
      <c r="A34" s="106" t="s">
        <v>4</v>
      </c>
      <c r="B34" s="107"/>
      <c r="C34" s="9"/>
      <c r="D34" s="7"/>
      <c r="E34" s="8"/>
      <c r="F34" s="7"/>
      <c r="G34" s="8"/>
      <c r="H34" s="7"/>
      <c r="I34" s="8"/>
      <c r="J34" s="24"/>
      <c r="K34" s="8"/>
      <c r="L34" s="7"/>
      <c r="M34" s="8"/>
      <c r="N34" s="7"/>
      <c r="O34" s="8"/>
      <c r="P34" s="25"/>
      <c r="Q34" s="74">
        <f aca="true" t="shared" si="16" ref="Q34:Q42">SUM(C34:P34)</f>
        <v>0</v>
      </c>
      <c r="R34" s="187"/>
      <c r="S34" s="146"/>
      <c r="T34" s="154"/>
      <c r="U34" s="134"/>
      <c r="V34" s="140"/>
    </row>
    <row r="35" spans="1:22" ht="13.5" customHeight="1">
      <c r="A35" s="106" t="s">
        <v>0</v>
      </c>
      <c r="B35" s="107"/>
      <c r="C35" s="10"/>
      <c r="D35" s="2"/>
      <c r="E35" s="1"/>
      <c r="F35" s="2"/>
      <c r="G35" s="1"/>
      <c r="H35" s="2"/>
      <c r="I35" s="1"/>
      <c r="J35" s="6"/>
      <c r="K35" s="1"/>
      <c r="L35" s="2"/>
      <c r="M35" s="1"/>
      <c r="N35" s="2"/>
      <c r="O35" s="1"/>
      <c r="P35" s="13"/>
      <c r="Q35" s="75">
        <f t="shared" si="16"/>
        <v>0</v>
      </c>
      <c r="R35" s="187"/>
      <c r="S35" s="147"/>
      <c r="T35" s="155"/>
      <c r="U35" s="133"/>
      <c r="V35" s="141"/>
    </row>
    <row r="36" spans="1:22" ht="13.5" customHeight="1">
      <c r="A36" s="106" t="s">
        <v>5</v>
      </c>
      <c r="B36" s="107"/>
      <c r="C36" s="10"/>
      <c r="D36" s="2"/>
      <c r="E36" s="1"/>
      <c r="F36" s="2"/>
      <c r="G36" s="1"/>
      <c r="H36" s="2"/>
      <c r="I36" s="1"/>
      <c r="J36" s="6"/>
      <c r="K36" s="1"/>
      <c r="L36" s="2"/>
      <c r="M36" s="1"/>
      <c r="N36" s="2"/>
      <c r="O36" s="1"/>
      <c r="P36" s="13"/>
      <c r="Q36" s="75">
        <f t="shared" si="16"/>
        <v>0</v>
      </c>
      <c r="R36" s="187"/>
      <c r="S36" s="147"/>
      <c r="T36" s="155"/>
      <c r="U36" s="133"/>
      <c r="V36" s="141"/>
    </row>
    <row r="37" spans="1:22" ht="13.5" customHeight="1">
      <c r="A37" s="106" t="s">
        <v>6</v>
      </c>
      <c r="B37" s="107"/>
      <c r="C37" s="10"/>
      <c r="D37" s="2"/>
      <c r="E37" s="1"/>
      <c r="F37" s="2"/>
      <c r="G37" s="1"/>
      <c r="H37" s="2"/>
      <c r="I37" s="1"/>
      <c r="J37" s="6"/>
      <c r="K37" s="1"/>
      <c r="L37" s="2"/>
      <c r="M37" s="1"/>
      <c r="N37" s="2"/>
      <c r="O37" s="1"/>
      <c r="P37" s="13"/>
      <c r="Q37" s="75">
        <f t="shared" si="16"/>
        <v>0</v>
      </c>
      <c r="R37" s="187"/>
      <c r="S37" s="147"/>
      <c r="T37" s="155"/>
      <c r="U37" s="133"/>
      <c r="V37" s="141"/>
    </row>
    <row r="38" spans="1:22" ht="13.5" customHeight="1">
      <c r="A38" s="106" t="s">
        <v>7</v>
      </c>
      <c r="B38" s="107"/>
      <c r="C38" s="10"/>
      <c r="D38" s="2"/>
      <c r="E38" s="1"/>
      <c r="F38" s="2"/>
      <c r="G38" s="1"/>
      <c r="H38" s="2"/>
      <c r="I38" s="1"/>
      <c r="J38" s="6"/>
      <c r="K38" s="1"/>
      <c r="L38" s="2"/>
      <c r="M38" s="1"/>
      <c r="N38" s="2"/>
      <c r="O38" s="1"/>
      <c r="P38" s="13"/>
      <c r="Q38" s="75">
        <f t="shared" si="16"/>
        <v>0</v>
      </c>
      <c r="R38" s="187"/>
      <c r="S38" s="147"/>
      <c r="T38" s="155"/>
      <c r="U38" s="133"/>
      <c r="V38" s="141"/>
    </row>
    <row r="39" spans="1:22" ht="13.5" customHeight="1">
      <c r="A39" s="106" t="s">
        <v>8</v>
      </c>
      <c r="B39" s="107"/>
      <c r="C39" s="10"/>
      <c r="D39" s="2"/>
      <c r="E39" s="1"/>
      <c r="F39" s="2"/>
      <c r="G39" s="1"/>
      <c r="H39" s="2"/>
      <c r="I39" s="1"/>
      <c r="J39" s="6"/>
      <c r="K39" s="1"/>
      <c r="L39" s="2"/>
      <c r="M39" s="1"/>
      <c r="N39" s="2"/>
      <c r="O39" s="1"/>
      <c r="P39" s="13"/>
      <c r="Q39" s="75">
        <f t="shared" si="16"/>
        <v>0</v>
      </c>
      <c r="R39" s="187"/>
      <c r="S39" s="147"/>
      <c r="T39" s="155"/>
      <c r="U39" s="133"/>
      <c r="V39" s="141"/>
    </row>
    <row r="40" spans="1:22" ht="13.5" customHeight="1">
      <c r="A40" s="106" t="s">
        <v>30</v>
      </c>
      <c r="B40" s="107"/>
      <c r="C40" s="10"/>
      <c r="D40" s="2"/>
      <c r="E40" s="1"/>
      <c r="F40" s="2"/>
      <c r="G40" s="1"/>
      <c r="H40" s="2"/>
      <c r="I40" s="1"/>
      <c r="J40" s="6"/>
      <c r="K40" s="1"/>
      <c r="L40" s="2"/>
      <c r="M40" s="1"/>
      <c r="N40" s="2"/>
      <c r="O40" s="1"/>
      <c r="P40" s="13"/>
      <c r="Q40" s="75">
        <f t="shared" si="16"/>
        <v>0</v>
      </c>
      <c r="R40" s="187"/>
      <c r="S40" s="147"/>
      <c r="T40" s="155"/>
      <c r="U40" s="133"/>
      <c r="V40" s="141"/>
    </row>
    <row r="41" spans="1:22" ht="13.5" customHeight="1">
      <c r="A41" s="106" t="s">
        <v>1</v>
      </c>
      <c r="B41" s="107"/>
      <c r="C41" s="10"/>
      <c r="D41" s="2"/>
      <c r="E41" s="1"/>
      <c r="F41" s="2"/>
      <c r="G41" s="1"/>
      <c r="H41" s="2"/>
      <c r="I41" s="1"/>
      <c r="J41" s="6"/>
      <c r="K41" s="1"/>
      <c r="L41" s="2"/>
      <c r="M41" s="1"/>
      <c r="N41" s="2"/>
      <c r="O41" s="1"/>
      <c r="P41" s="13"/>
      <c r="Q41" s="75">
        <f t="shared" si="16"/>
        <v>0</v>
      </c>
      <c r="R41" s="187"/>
      <c r="S41" s="147"/>
      <c r="T41" s="155"/>
      <c r="U41" s="133"/>
      <c r="V41" s="141"/>
    </row>
    <row r="42" spans="1:22" ht="13.5" customHeight="1" thickBot="1">
      <c r="A42" s="106" t="s">
        <v>9</v>
      </c>
      <c r="B42" s="107"/>
      <c r="C42" s="11"/>
      <c r="D42" s="4"/>
      <c r="E42" s="5"/>
      <c r="F42" s="4"/>
      <c r="G42" s="5"/>
      <c r="H42" s="4"/>
      <c r="I42" s="5"/>
      <c r="J42" s="26"/>
      <c r="K42" s="5"/>
      <c r="L42" s="4"/>
      <c r="M42" s="5"/>
      <c r="N42" s="4"/>
      <c r="O42" s="5"/>
      <c r="P42" s="14"/>
      <c r="Q42" s="76">
        <f t="shared" si="16"/>
        <v>0</v>
      </c>
      <c r="R42" s="187"/>
      <c r="S42" s="147"/>
      <c r="T42" s="155"/>
      <c r="U42" s="133"/>
      <c r="V42" s="141"/>
    </row>
    <row r="43" spans="1:22" ht="13.5" customHeight="1" thickBot="1">
      <c r="A43" s="106" t="s">
        <v>32</v>
      </c>
      <c r="B43" s="107"/>
      <c r="C43" s="111">
        <f aca="true" t="shared" si="17" ref="C43:Q43">SUM(C34:C42)</f>
        <v>0</v>
      </c>
      <c r="D43" s="111">
        <f t="shared" si="17"/>
        <v>0</v>
      </c>
      <c r="E43" s="111">
        <f t="shared" si="17"/>
        <v>0</v>
      </c>
      <c r="F43" s="111">
        <f t="shared" si="17"/>
        <v>0</v>
      </c>
      <c r="G43" s="111">
        <f t="shared" si="17"/>
        <v>0</v>
      </c>
      <c r="H43" s="111">
        <f t="shared" si="17"/>
        <v>0</v>
      </c>
      <c r="I43" s="111">
        <f t="shared" si="17"/>
        <v>0</v>
      </c>
      <c r="J43" s="111">
        <f t="shared" si="17"/>
        <v>0</v>
      </c>
      <c r="K43" s="111">
        <f t="shared" si="17"/>
        <v>0</v>
      </c>
      <c r="L43" s="111">
        <f t="shared" si="17"/>
        <v>0</v>
      </c>
      <c r="M43" s="111">
        <f t="shared" si="17"/>
        <v>0</v>
      </c>
      <c r="N43" s="111">
        <f t="shared" si="17"/>
        <v>0</v>
      </c>
      <c r="O43" s="111">
        <f t="shared" si="17"/>
        <v>0</v>
      </c>
      <c r="P43" s="112">
        <f t="shared" si="17"/>
        <v>0</v>
      </c>
      <c r="Q43" s="113">
        <f t="shared" si="17"/>
        <v>0</v>
      </c>
      <c r="R43" s="187"/>
      <c r="S43" s="147"/>
      <c r="T43" s="155"/>
      <c r="U43" s="133"/>
      <c r="V43" s="141"/>
    </row>
    <row r="44" spans="1:22" ht="16.5" customHeight="1" thickBot="1">
      <c r="A44" s="108" t="s">
        <v>34</v>
      </c>
      <c r="B44" s="107"/>
      <c r="C44" s="114">
        <f aca="true" t="shared" si="18" ref="C44:Q44">C43+C32</f>
        <v>0</v>
      </c>
      <c r="D44" s="114">
        <f t="shared" si="18"/>
        <v>0</v>
      </c>
      <c r="E44" s="114">
        <f t="shared" si="18"/>
        <v>0</v>
      </c>
      <c r="F44" s="114">
        <f t="shared" si="18"/>
        <v>0</v>
      </c>
      <c r="G44" s="114">
        <f t="shared" si="18"/>
        <v>0</v>
      </c>
      <c r="H44" s="114">
        <f t="shared" si="18"/>
        <v>0</v>
      </c>
      <c r="I44" s="114">
        <f t="shared" si="18"/>
        <v>0</v>
      </c>
      <c r="J44" s="114">
        <f t="shared" si="18"/>
        <v>0</v>
      </c>
      <c r="K44" s="114">
        <f t="shared" si="18"/>
        <v>0</v>
      </c>
      <c r="L44" s="114">
        <f t="shared" si="18"/>
        <v>0</v>
      </c>
      <c r="M44" s="114">
        <f t="shared" si="18"/>
        <v>0</v>
      </c>
      <c r="N44" s="114">
        <f t="shared" si="18"/>
        <v>0</v>
      </c>
      <c r="O44" s="114">
        <f t="shared" si="18"/>
        <v>0</v>
      </c>
      <c r="P44" s="114">
        <f t="shared" si="18"/>
        <v>0</v>
      </c>
      <c r="Q44" s="114">
        <f t="shared" si="18"/>
        <v>0</v>
      </c>
      <c r="R44" s="187"/>
      <c r="S44" s="148" t="s">
        <v>2</v>
      </c>
      <c r="T44" s="156">
        <f>SUM(T34:T43)</f>
        <v>0</v>
      </c>
      <c r="U44" s="150"/>
      <c r="V44" s="151"/>
    </row>
    <row r="45" spans="1:22" ht="16.5" customHeight="1" thickBot="1">
      <c r="A45" s="285"/>
      <c r="B45" s="286"/>
      <c r="C45" s="283" t="s">
        <v>44</v>
      </c>
      <c r="D45" s="284"/>
      <c r="E45" s="284"/>
      <c r="F45" s="284"/>
      <c r="G45" s="239"/>
      <c r="H45" s="238">
        <f>SUM(C44:I44)</f>
        <v>0</v>
      </c>
      <c r="I45" s="239"/>
      <c r="J45" s="283" t="s">
        <v>45</v>
      </c>
      <c r="K45" s="284"/>
      <c r="L45" s="284"/>
      <c r="M45" s="284"/>
      <c r="N45" s="239"/>
      <c r="O45" s="238">
        <f>SUM(J44:P44)</f>
        <v>0</v>
      </c>
      <c r="P45" s="239"/>
      <c r="Q45" s="281"/>
      <c r="R45" s="189"/>
      <c r="S45" s="275" t="s">
        <v>74</v>
      </c>
      <c r="T45" s="276"/>
      <c r="U45" s="276"/>
      <c r="V45" s="277"/>
    </row>
    <row r="46" spans="1:22" ht="16.5" customHeight="1" thickBot="1">
      <c r="A46" s="109"/>
      <c r="B46" s="110"/>
      <c r="C46" s="182" t="s">
        <v>13</v>
      </c>
      <c r="D46" s="184"/>
      <c r="E46" s="180"/>
      <c r="F46" s="181"/>
      <c r="G46" s="182" t="s">
        <v>22</v>
      </c>
      <c r="H46" s="183"/>
      <c r="I46" s="184"/>
      <c r="J46" s="180"/>
      <c r="K46" s="181"/>
      <c r="L46" s="182" t="s">
        <v>23</v>
      </c>
      <c r="M46" s="183"/>
      <c r="N46" s="184"/>
      <c r="O46" s="180"/>
      <c r="P46" s="181"/>
      <c r="Q46" s="282"/>
      <c r="R46" s="48"/>
      <c r="S46" s="278" t="s">
        <v>104</v>
      </c>
      <c r="T46" s="279"/>
      <c r="U46" s="279"/>
      <c r="V46" s="280"/>
    </row>
    <row r="47" spans="1:22" ht="12" customHeight="1">
      <c r="A47" s="187"/>
      <c r="B47" s="188"/>
      <c r="C47" s="188"/>
      <c r="D47" s="188"/>
      <c r="E47" s="188"/>
      <c r="F47" s="188"/>
      <c r="G47" s="188"/>
      <c r="H47" s="188"/>
      <c r="I47" s="188"/>
      <c r="J47" s="188"/>
      <c r="K47" s="188"/>
      <c r="L47" s="188"/>
      <c r="M47" s="188"/>
      <c r="N47" s="188"/>
      <c r="O47" s="188"/>
      <c r="P47" s="188"/>
      <c r="Q47" s="188"/>
      <c r="R47" s="189"/>
      <c r="S47" s="278" t="s">
        <v>105</v>
      </c>
      <c r="T47" s="279"/>
      <c r="U47" s="279"/>
      <c r="V47" s="280"/>
    </row>
    <row r="48" spans="1:22" ht="16.5" customHeight="1" thickBot="1">
      <c r="A48" s="41" t="s">
        <v>51</v>
      </c>
      <c r="B48" s="185"/>
      <c r="C48" s="185"/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5"/>
      <c r="R48" s="186"/>
      <c r="S48" s="272"/>
      <c r="T48" s="273"/>
      <c r="U48" s="273"/>
      <c r="V48" s="274"/>
    </row>
    <row r="49" spans="1:22" ht="16.5" customHeight="1">
      <c r="A49" s="187"/>
      <c r="B49" s="199"/>
      <c r="C49" s="199"/>
      <c r="D49" s="199"/>
      <c r="E49" s="199"/>
      <c r="F49" s="199"/>
      <c r="G49" s="199"/>
      <c r="H49" s="199"/>
      <c r="I49" s="199"/>
      <c r="J49" s="199"/>
      <c r="K49" s="199"/>
      <c r="L49" s="199"/>
      <c r="M49" s="199"/>
      <c r="N49" s="199"/>
      <c r="O49" s="199"/>
      <c r="P49" s="199"/>
      <c r="Q49" s="199"/>
      <c r="R49" s="200"/>
      <c r="S49" s="190"/>
      <c r="T49" s="191"/>
      <c r="U49" s="191"/>
      <c r="V49" s="192"/>
    </row>
    <row r="50" spans="1:22" ht="16.5" customHeight="1">
      <c r="A50" s="187"/>
      <c r="B50" s="199"/>
      <c r="C50" s="199"/>
      <c r="D50" s="199"/>
      <c r="E50" s="199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200"/>
      <c r="S50" s="193"/>
      <c r="T50" s="194"/>
      <c r="U50" s="194"/>
      <c r="V50" s="195"/>
    </row>
    <row r="51" spans="1:22" ht="16.5" customHeight="1">
      <c r="A51" s="187"/>
      <c r="B51" s="199"/>
      <c r="C51" s="199"/>
      <c r="D51" s="199"/>
      <c r="E51" s="199"/>
      <c r="F51" s="199"/>
      <c r="G51" s="199"/>
      <c r="H51" s="199"/>
      <c r="I51" s="199"/>
      <c r="J51" s="199"/>
      <c r="K51" s="199"/>
      <c r="L51" s="199"/>
      <c r="M51" s="199"/>
      <c r="N51" s="199"/>
      <c r="O51" s="199"/>
      <c r="P51" s="199"/>
      <c r="Q51" s="199"/>
      <c r="R51" s="200"/>
      <c r="S51" s="193"/>
      <c r="T51" s="194"/>
      <c r="U51" s="194"/>
      <c r="V51" s="195"/>
    </row>
    <row r="52" spans="1:22" ht="9" customHeight="1">
      <c r="A52" s="187"/>
      <c r="B52" s="188"/>
      <c r="C52" s="188"/>
      <c r="D52" s="188"/>
      <c r="E52" s="188"/>
      <c r="F52" s="188"/>
      <c r="G52" s="188"/>
      <c r="H52" s="188"/>
      <c r="I52" s="188"/>
      <c r="J52" s="188"/>
      <c r="K52" s="188"/>
      <c r="L52" s="188"/>
      <c r="M52" s="188"/>
      <c r="N52" s="188"/>
      <c r="O52" s="188"/>
      <c r="P52" s="188"/>
      <c r="Q52" s="188"/>
      <c r="R52" s="189"/>
      <c r="S52" s="193"/>
      <c r="T52" s="194"/>
      <c r="U52" s="194"/>
      <c r="V52" s="195"/>
    </row>
    <row r="53" spans="1:22" ht="15.75" customHeight="1">
      <c r="A53" s="243" t="s">
        <v>21</v>
      </c>
      <c r="B53" s="244"/>
      <c r="C53" s="244"/>
      <c r="D53" s="244"/>
      <c r="E53" s="244"/>
      <c r="F53" s="244"/>
      <c r="G53" s="244"/>
      <c r="H53" s="244"/>
      <c r="I53" s="188"/>
      <c r="J53" s="188"/>
      <c r="K53" s="188"/>
      <c r="L53" s="188"/>
      <c r="M53" s="188"/>
      <c r="N53" s="188"/>
      <c r="O53" s="188"/>
      <c r="P53" s="188"/>
      <c r="Q53" s="188"/>
      <c r="R53" s="189"/>
      <c r="S53" s="193"/>
      <c r="T53" s="194"/>
      <c r="U53" s="194"/>
      <c r="V53" s="195"/>
    </row>
    <row r="54" spans="1:22" ht="15.75" customHeight="1">
      <c r="A54" s="243" t="s">
        <v>107</v>
      </c>
      <c r="B54" s="244"/>
      <c r="C54" s="244"/>
      <c r="D54" s="244"/>
      <c r="E54" s="244"/>
      <c r="F54" s="244"/>
      <c r="G54" s="244"/>
      <c r="H54" s="244"/>
      <c r="I54" s="188"/>
      <c r="J54" s="188"/>
      <c r="K54" s="188"/>
      <c r="L54" s="188"/>
      <c r="M54" s="188"/>
      <c r="N54" s="188"/>
      <c r="O54" s="188"/>
      <c r="P54" s="188"/>
      <c r="Q54" s="188"/>
      <c r="R54" s="189"/>
      <c r="S54" s="193"/>
      <c r="T54" s="194"/>
      <c r="U54" s="194"/>
      <c r="V54" s="195"/>
    </row>
    <row r="55" spans="1:22" ht="12.75">
      <c r="A55" s="46"/>
      <c r="B55" s="228"/>
      <c r="C55" s="228"/>
      <c r="D55" s="228"/>
      <c r="E55" s="228"/>
      <c r="F55" s="178"/>
      <c r="G55" s="178"/>
      <c r="H55" s="178"/>
      <c r="I55" s="176"/>
      <c r="J55" s="176"/>
      <c r="K55" s="176"/>
      <c r="L55" s="176"/>
      <c r="M55" s="202"/>
      <c r="N55" s="202"/>
      <c r="O55" s="202"/>
      <c r="P55" s="202"/>
      <c r="Q55" s="202"/>
      <c r="R55" s="258"/>
      <c r="S55" s="193"/>
      <c r="T55" s="194"/>
      <c r="U55" s="194"/>
      <c r="V55" s="195"/>
    </row>
    <row r="56" spans="1:22" ht="12.75">
      <c r="A56" s="40" t="s">
        <v>46</v>
      </c>
      <c r="B56" s="229"/>
      <c r="C56" s="229"/>
      <c r="D56" s="229"/>
      <c r="E56" s="229"/>
      <c r="F56" s="179"/>
      <c r="G56" s="179"/>
      <c r="H56" s="179"/>
      <c r="I56" s="45"/>
      <c r="J56" s="232" t="s">
        <v>29</v>
      </c>
      <c r="K56" s="232"/>
      <c r="L56" s="232"/>
      <c r="M56" s="203"/>
      <c r="N56" s="203"/>
      <c r="O56" s="203"/>
      <c r="P56" s="203"/>
      <c r="Q56" s="259"/>
      <c r="R56" s="260"/>
      <c r="S56" s="193"/>
      <c r="T56" s="194"/>
      <c r="U56" s="194"/>
      <c r="V56" s="195"/>
    </row>
    <row r="57" spans="1:22" ht="16.5" customHeight="1" thickBot="1">
      <c r="A57" s="46"/>
      <c r="B57" s="201" t="s">
        <v>10</v>
      </c>
      <c r="C57" s="201"/>
      <c r="D57" s="201"/>
      <c r="E57" s="201"/>
      <c r="F57" s="201" t="s">
        <v>11</v>
      </c>
      <c r="G57" s="201"/>
      <c r="H57" s="201"/>
      <c r="I57" s="176"/>
      <c r="J57" s="176"/>
      <c r="K57" s="176"/>
      <c r="L57" s="176"/>
      <c r="M57" s="231" t="s">
        <v>10</v>
      </c>
      <c r="N57" s="231"/>
      <c r="O57" s="231"/>
      <c r="P57" s="231"/>
      <c r="Q57" s="176" t="s">
        <v>11</v>
      </c>
      <c r="R57" s="177"/>
      <c r="S57" s="193"/>
      <c r="T57" s="194"/>
      <c r="U57" s="194"/>
      <c r="V57" s="195"/>
    </row>
    <row r="58" spans="1:22" ht="15.75" customHeight="1">
      <c r="A58" s="187"/>
      <c r="B58" s="188"/>
      <c r="C58" s="188"/>
      <c r="D58" s="188"/>
      <c r="E58" s="188"/>
      <c r="F58" s="188"/>
      <c r="G58" s="188"/>
      <c r="H58" s="188"/>
      <c r="I58" s="189"/>
      <c r="J58" s="248" t="s">
        <v>54</v>
      </c>
      <c r="K58" s="249"/>
      <c r="L58" s="249"/>
      <c r="M58" s="249"/>
      <c r="N58" s="249"/>
      <c r="O58" s="249"/>
      <c r="P58" s="249"/>
      <c r="Q58" s="249"/>
      <c r="R58" s="250"/>
      <c r="S58" s="193"/>
      <c r="T58" s="194"/>
      <c r="U58" s="194"/>
      <c r="V58" s="195"/>
    </row>
    <row r="59" spans="1:22" ht="12.75">
      <c r="A59" s="46"/>
      <c r="B59" s="228"/>
      <c r="C59" s="228"/>
      <c r="D59" s="228"/>
      <c r="E59" s="228"/>
      <c r="F59" s="178"/>
      <c r="G59" s="178"/>
      <c r="H59" s="178"/>
      <c r="I59" s="188"/>
      <c r="J59" s="251"/>
      <c r="K59" s="252"/>
      <c r="L59" s="252"/>
      <c r="M59" s="252"/>
      <c r="N59" s="252"/>
      <c r="O59" s="252"/>
      <c r="P59" s="252"/>
      <c r="Q59" s="252"/>
      <c r="R59" s="253"/>
      <c r="S59" s="193"/>
      <c r="T59" s="194"/>
      <c r="U59" s="194"/>
      <c r="V59" s="195"/>
    </row>
    <row r="60" spans="1:22" ht="12.75">
      <c r="A60" s="40" t="s">
        <v>47</v>
      </c>
      <c r="B60" s="229"/>
      <c r="C60" s="229"/>
      <c r="D60" s="229"/>
      <c r="E60" s="229"/>
      <c r="F60" s="179"/>
      <c r="G60" s="179"/>
      <c r="H60" s="179"/>
      <c r="I60" s="188"/>
      <c r="J60" s="255" t="s">
        <v>52</v>
      </c>
      <c r="K60" s="256"/>
      <c r="L60" s="256"/>
      <c r="M60" s="256"/>
      <c r="N60" s="256"/>
      <c r="O60" s="256"/>
      <c r="P60" s="256"/>
      <c r="Q60" s="256"/>
      <c r="R60" s="257"/>
      <c r="S60" s="193"/>
      <c r="T60" s="194"/>
      <c r="U60" s="194"/>
      <c r="V60" s="195"/>
    </row>
    <row r="61" spans="1:22" ht="13.5" thickBot="1">
      <c r="A61" s="47"/>
      <c r="B61" s="204" t="s">
        <v>10</v>
      </c>
      <c r="C61" s="204"/>
      <c r="D61" s="204"/>
      <c r="E61" s="204"/>
      <c r="F61" s="204" t="s">
        <v>11</v>
      </c>
      <c r="G61" s="204"/>
      <c r="H61" s="204"/>
      <c r="I61" s="254"/>
      <c r="J61" s="245" t="s">
        <v>53</v>
      </c>
      <c r="K61" s="246"/>
      <c r="L61" s="246"/>
      <c r="M61" s="246"/>
      <c r="N61" s="246"/>
      <c r="O61" s="246"/>
      <c r="P61" s="246"/>
      <c r="Q61" s="246"/>
      <c r="R61" s="247"/>
      <c r="S61" s="196"/>
      <c r="T61" s="197"/>
      <c r="U61" s="197"/>
      <c r="V61" s="198"/>
    </row>
    <row r="62" ht="12.75">
      <c r="R62"/>
    </row>
    <row r="63" ht="12.75">
      <c r="R63"/>
    </row>
    <row r="64" spans="19:21" ht="12.75">
      <c r="S64" s="132"/>
      <c r="T64" s="73"/>
      <c r="U64" s="73"/>
    </row>
    <row r="65" spans="19:21" ht="12.75">
      <c r="S65" s="132"/>
      <c r="T65" s="73"/>
      <c r="U65" s="73"/>
    </row>
    <row r="66" spans="19:21" ht="12.75">
      <c r="S66" s="132"/>
      <c r="T66" s="73"/>
      <c r="U66" s="73"/>
    </row>
  </sheetData>
  <sheetProtection/>
  <mergeCells count="78">
    <mergeCell ref="S48:V48"/>
    <mergeCell ref="A47:R47"/>
    <mergeCell ref="S45:V45"/>
    <mergeCell ref="S46:V46"/>
    <mergeCell ref="S47:V47"/>
    <mergeCell ref="Q45:Q46"/>
    <mergeCell ref="H45:I45"/>
    <mergeCell ref="C45:G45"/>
    <mergeCell ref="J45:N45"/>
    <mergeCell ref="A45:B45"/>
    <mergeCell ref="X6:AC6"/>
    <mergeCell ref="X7:AC7"/>
    <mergeCell ref="I6:J6"/>
    <mergeCell ref="K6:L6"/>
    <mergeCell ref="O6:R6"/>
    <mergeCell ref="A7:P7"/>
    <mergeCell ref="Q7:R13"/>
    <mergeCell ref="J8:K8"/>
    <mergeCell ref="F61:H61"/>
    <mergeCell ref="A53:H53"/>
    <mergeCell ref="A54:H54"/>
    <mergeCell ref="J61:R61"/>
    <mergeCell ref="A58:I58"/>
    <mergeCell ref="J58:R59"/>
    <mergeCell ref="I57:L57"/>
    <mergeCell ref="I59:I61"/>
    <mergeCell ref="J60:R60"/>
    <mergeCell ref="Q55:R56"/>
    <mergeCell ref="A1:A2"/>
    <mergeCell ref="A3:A4"/>
    <mergeCell ref="B3:R4"/>
    <mergeCell ref="I53:R54"/>
    <mergeCell ref="A49:A51"/>
    <mergeCell ref="O45:P45"/>
    <mergeCell ref="C12:P12"/>
    <mergeCell ref="E8:F8"/>
    <mergeCell ref="N10:P10"/>
    <mergeCell ref="B8:D8"/>
    <mergeCell ref="R33:R45"/>
    <mergeCell ref="B59:E60"/>
    <mergeCell ref="E10:K10"/>
    <mergeCell ref="B55:E56"/>
    <mergeCell ref="M57:P57"/>
    <mergeCell ref="J56:L56"/>
    <mergeCell ref="C46:D46"/>
    <mergeCell ref="E46:F46"/>
    <mergeCell ref="G46:I46"/>
    <mergeCell ref="B10:D10"/>
    <mergeCell ref="B1:R1"/>
    <mergeCell ref="B2:R2"/>
    <mergeCell ref="F6:H6"/>
    <mergeCell ref="G8:H8"/>
    <mergeCell ref="B6:D6"/>
    <mergeCell ref="B5:R5"/>
    <mergeCell ref="S31:V31"/>
    <mergeCell ref="S8:V9"/>
    <mergeCell ref="O8:P8"/>
    <mergeCell ref="A9:P9"/>
    <mergeCell ref="L10:M10"/>
    <mergeCell ref="A11:P11"/>
    <mergeCell ref="A12:B12"/>
    <mergeCell ref="S49:V61"/>
    <mergeCell ref="B49:R49"/>
    <mergeCell ref="B50:R50"/>
    <mergeCell ref="B51:R51"/>
    <mergeCell ref="F59:H60"/>
    <mergeCell ref="F57:H57"/>
    <mergeCell ref="M55:P56"/>
    <mergeCell ref="B61:E61"/>
    <mergeCell ref="B57:E57"/>
    <mergeCell ref="I55:L55"/>
    <mergeCell ref="Q57:R57"/>
    <mergeCell ref="F55:H56"/>
    <mergeCell ref="J46:K46"/>
    <mergeCell ref="L46:N46"/>
    <mergeCell ref="O46:P46"/>
    <mergeCell ref="B48:R48"/>
    <mergeCell ref="A52:R52"/>
  </mergeCells>
  <printOptions horizontalCentered="1" verticalCentered="1"/>
  <pageMargins left="0.25" right="0.25" top="0.25" bottom="0.25" header="0.5" footer="0"/>
  <pageSetup blackAndWhite="1" fitToHeight="1" fitToWidth="1" horizontalDpi="600" verticalDpi="600" orientation="landscape" scale="68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C66"/>
  <sheetViews>
    <sheetView showZeros="0" zoomScalePageLayoutView="0" workbookViewId="0" topLeftCell="A1">
      <selection activeCell="A3" sqref="A3:A4"/>
    </sheetView>
  </sheetViews>
  <sheetFormatPr defaultColWidth="9.140625" defaultRowHeight="12.75"/>
  <cols>
    <col min="1" max="1" width="13.00390625" style="0" customWidth="1"/>
    <col min="2" max="2" width="14.140625" style="0" customWidth="1"/>
    <col min="3" max="7" width="5.57421875" style="0" customWidth="1"/>
    <col min="8" max="8" width="5.421875" style="0" customWidth="1"/>
    <col min="9" max="9" width="5.57421875" style="0" customWidth="1"/>
    <col min="10" max="12" width="5.421875" style="0" customWidth="1"/>
    <col min="13" max="13" width="5.57421875" style="0" customWidth="1"/>
    <col min="14" max="15" width="5.421875" style="0" customWidth="1"/>
    <col min="16" max="16" width="5.28125" style="0" customWidth="1"/>
    <col min="17" max="17" width="6.421875" style="0" bestFit="1" customWidth="1"/>
    <col min="18" max="18" width="7.7109375" style="3" bestFit="1" customWidth="1"/>
    <col min="19" max="19" width="13.28125" style="115" customWidth="1"/>
    <col min="20" max="20" width="12.00390625" style="50" customWidth="1"/>
    <col min="21" max="21" width="10.7109375" style="50" customWidth="1"/>
    <col min="22" max="22" width="10.28125" style="50" customWidth="1"/>
    <col min="23" max="23" width="6.140625" style="50" customWidth="1"/>
    <col min="24" max="24" width="14.57421875" style="50" customWidth="1"/>
    <col min="25" max="25" width="10.28125" style="50" bestFit="1" customWidth="1"/>
    <col min="26" max="26" width="11.00390625" style="50" customWidth="1"/>
    <col min="27" max="27" width="10.28125" style="50" bestFit="1" customWidth="1"/>
    <col min="28" max="29" width="12.28125" style="50" bestFit="1" customWidth="1"/>
    <col min="30" max="16384" width="9.140625" style="50" customWidth="1"/>
  </cols>
  <sheetData>
    <row r="1" spans="1:22" ht="12.75">
      <c r="A1" s="234" t="s">
        <v>59</v>
      </c>
      <c r="B1" s="218" t="s">
        <v>14</v>
      </c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9"/>
      <c r="S1" s="127"/>
      <c r="T1" s="116" t="s">
        <v>106</v>
      </c>
      <c r="U1" s="117"/>
      <c r="V1" s="118"/>
    </row>
    <row r="2" spans="1:22" ht="12.75">
      <c r="A2" s="235"/>
      <c r="B2" s="201" t="s">
        <v>71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20"/>
      <c r="S2" s="128"/>
      <c r="T2" s="53"/>
      <c r="U2" s="53"/>
      <c r="V2" s="54"/>
    </row>
    <row r="3" spans="1:22" ht="12.75">
      <c r="A3" s="235" t="s">
        <v>78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6"/>
      <c r="S3" s="128"/>
      <c r="T3" s="53" t="s">
        <v>72</v>
      </c>
      <c r="U3" s="53"/>
      <c r="V3" s="54"/>
    </row>
    <row r="4" spans="1:22" ht="13.5" thickBot="1">
      <c r="A4" s="237"/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6"/>
      <c r="S4" s="128"/>
      <c r="T4" s="119" t="s">
        <v>60</v>
      </c>
      <c r="U4" s="53"/>
      <c r="V4" s="54"/>
    </row>
    <row r="5" spans="1:22" ht="16.5" thickBot="1">
      <c r="A5" s="152"/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6"/>
      <c r="S5" s="128"/>
      <c r="T5" s="119" t="s">
        <v>61</v>
      </c>
      <c r="U5" s="53"/>
      <c r="V5" s="54"/>
    </row>
    <row r="6" spans="1:29" ht="13.5" thickBot="1">
      <c r="A6" s="40" t="s">
        <v>16</v>
      </c>
      <c r="B6" s="224">
        <f>'Pay01_12-27-11'!B6:D6</f>
        <v>0</v>
      </c>
      <c r="C6" s="224"/>
      <c r="D6" s="224"/>
      <c r="E6" s="42" t="s">
        <v>58</v>
      </c>
      <c r="F6" s="222">
        <f>'Pay01_12-27-11'!F6:H6</f>
        <v>0</v>
      </c>
      <c r="G6" s="222"/>
      <c r="H6" s="222"/>
      <c r="I6" s="267" t="s">
        <v>31</v>
      </c>
      <c r="J6" s="267"/>
      <c r="K6" s="268">
        <f>'Pay01_12-27-11'!K6:L6</f>
        <v>0</v>
      </c>
      <c r="L6" s="268"/>
      <c r="M6" s="39"/>
      <c r="N6" s="44" t="s">
        <v>42</v>
      </c>
      <c r="O6" s="224">
        <f>'Pay01_12-27-11'!O6:R6</f>
        <v>0</v>
      </c>
      <c r="P6" s="224"/>
      <c r="Q6" s="224"/>
      <c r="R6" s="269"/>
      <c r="S6" s="128"/>
      <c r="T6" s="119" t="s">
        <v>62</v>
      </c>
      <c r="U6" s="53"/>
      <c r="V6" s="54"/>
      <c r="X6" s="261" t="s">
        <v>41</v>
      </c>
      <c r="Y6" s="262"/>
      <c r="Z6" s="262"/>
      <c r="AA6" s="262"/>
      <c r="AB6" s="262"/>
      <c r="AC6" s="263"/>
    </row>
    <row r="7" spans="1:29" ht="6" customHeight="1" thickBot="1">
      <c r="A7" s="213"/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270"/>
      <c r="R7" s="271"/>
      <c r="S7" s="129"/>
      <c r="T7" s="120"/>
      <c r="U7" s="120"/>
      <c r="V7" s="121"/>
      <c r="X7" s="264"/>
      <c r="Y7" s="265"/>
      <c r="Z7" s="265"/>
      <c r="AA7" s="265"/>
      <c r="AB7" s="265"/>
      <c r="AC7" s="266"/>
    </row>
    <row r="8" spans="1:29" ht="15" customHeight="1">
      <c r="A8" s="40" t="s">
        <v>17</v>
      </c>
      <c r="B8" s="224">
        <f>'Pay01_12-27-11'!B8:D8</f>
        <v>0</v>
      </c>
      <c r="C8" s="224"/>
      <c r="D8" s="224"/>
      <c r="E8" s="232" t="s">
        <v>18</v>
      </c>
      <c r="F8" s="232"/>
      <c r="G8" s="223">
        <f>'Pay01_12-27-11'!G8:H8+14</f>
        <v>40905</v>
      </c>
      <c r="H8" s="223"/>
      <c r="I8" s="43" t="s">
        <v>19</v>
      </c>
      <c r="J8" s="223">
        <f>G8+13</f>
        <v>40918</v>
      </c>
      <c r="K8" s="223"/>
      <c r="L8" s="39"/>
      <c r="M8" s="42" t="s">
        <v>12</v>
      </c>
      <c r="N8" s="15">
        <f>'Pay01_12-27-11'!N8</f>
        <v>0</v>
      </c>
      <c r="O8" s="188"/>
      <c r="P8" s="188"/>
      <c r="Q8" s="188"/>
      <c r="R8" s="189"/>
      <c r="S8" s="207"/>
      <c r="T8" s="208"/>
      <c r="U8" s="208"/>
      <c r="V8" s="209"/>
      <c r="X8" s="52" t="s">
        <v>24</v>
      </c>
      <c r="Y8" s="34"/>
      <c r="Z8" s="53"/>
      <c r="AA8" s="53"/>
      <c r="AB8" s="53"/>
      <c r="AC8" s="54"/>
    </row>
    <row r="9" spans="1:29" ht="6" customHeight="1" thickBot="1">
      <c r="A9" s="213"/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88"/>
      <c r="R9" s="189"/>
      <c r="S9" s="210"/>
      <c r="T9" s="211"/>
      <c r="U9" s="211"/>
      <c r="V9" s="212"/>
      <c r="X9" s="52"/>
      <c r="Y9" s="34"/>
      <c r="Z9" s="53"/>
      <c r="AA9" s="53"/>
      <c r="AB9" s="53"/>
      <c r="AC9" s="54"/>
    </row>
    <row r="10" spans="1:29" ht="13.5" customHeight="1">
      <c r="A10" s="41" t="s">
        <v>48</v>
      </c>
      <c r="B10" s="233">
        <f>'Pay01_12-27-11'!B10:D10</f>
        <v>0</v>
      </c>
      <c r="C10" s="233"/>
      <c r="D10" s="233"/>
      <c r="E10" s="230" t="s">
        <v>49</v>
      </c>
      <c r="F10" s="230"/>
      <c r="G10" s="230"/>
      <c r="H10" s="230"/>
      <c r="I10" s="230"/>
      <c r="J10" s="230"/>
      <c r="K10" s="230"/>
      <c r="L10" s="214">
        <f>J8+10</f>
        <v>40928</v>
      </c>
      <c r="M10" s="215"/>
      <c r="N10" s="188"/>
      <c r="O10" s="188"/>
      <c r="P10" s="188"/>
      <c r="Q10" s="188"/>
      <c r="R10" s="188"/>
      <c r="S10" s="130"/>
      <c r="T10" s="122"/>
      <c r="U10" s="123"/>
      <c r="V10" s="123"/>
      <c r="X10" s="52"/>
      <c r="Y10" s="34"/>
      <c r="Z10" s="53"/>
      <c r="AA10" s="53"/>
      <c r="AB10" s="53"/>
      <c r="AC10" s="54"/>
    </row>
    <row r="11" spans="1:29" ht="13.5" customHeight="1" thickBot="1">
      <c r="A11" s="213"/>
      <c r="B11" s="176"/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88"/>
      <c r="R11" s="188"/>
      <c r="S11" s="131"/>
      <c r="T11" s="124"/>
      <c r="U11" s="124"/>
      <c r="V11" s="125"/>
      <c r="X11" s="52" t="s">
        <v>35</v>
      </c>
      <c r="Y11" s="32">
        <f>Y8/2080</f>
        <v>0</v>
      </c>
      <c r="Z11" s="53"/>
      <c r="AA11" s="53"/>
      <c r="AB11" s="53"/>
      <c r="AC11" s="54"/>
    </row>
    <row r="12" spans="1:29" ht="14.25" customHeight="1" thickBot="1">
      <c r="A12" s="216"/>
      <c r="B12" s="217"/>
      <c r="C12" s="240" t="s">
        <v>43</v>
      </c>
      <c r="D12" s="241"/>
      <c r="E12" s="241"/>
      <c r="F12" s="241"/>
      <c r="G12" s="241"/>
      <c r="H12" s="241"/>
      <c r="I12" s="241"/>
      <c r="J12" s="241"/>
      <c r="K12" s="241"/>
      <c r="L12" s="241"/>
      <c r="M12" s="241"/>
      <c r="N12" s="241"/>
      <c r="O12" s="241"/>
      <c r="P12" s="242"/>
      <c r="Q12" s="188"/>
      <c r="R12" s="188"/>
      <c r="S12" s="131"/>
      <c r="T12" s="124" t="s">
        <v>63</v>
      </c>
      <c r="U12" s="124"/>
      <c r="V12" s="125"/>
      <c r="X12" s="52" t="s">
        <v>36</v>
      </c>
      <c r="Y12" s="33"/>
      <c r="Z12" s="53"/>
      <c r="AA12" s="53"/>
      <c r="AB12" s="53"/>
      <c r="AC12" s="54"/>
    </row>
    <row r="13" spans="1:29" ht="13.5" thickBot="1">
      <c r="A13" s="77" t="s">
        <v>56</v>
      </c>
      <c r="B13" s="78" t="s">
        <v>55</v>
      </c>
      <c r="C13" s="81">
        <f>G8</f>
        <v>40905</v>
      </c>
      <c r="D13" s="82">
        <f aca="true" t="shared" si="0" ref="D13:P13">C13+1</f>
        <v>40906</v>
      </c>
      <c r="E13" s="83">
        <f t="shared" si="0"/>
        <v>40907</v>
      </c>
      <c r="F13" s="82">
        <f t="shared" si="0"/>
        <v>40908</v>
      </c>
      <c r="G13" s="83">
        <f t="shared" si="0"/>
        <v>40909</v>
      </c>
      <c r="H13" s="82">
        <f t="shared" si="0"/>
        <v>40910</v>
      </c>
      <c r="I13" s="83">
        <f t="shared" si="0"/>
        <v>40911</v>
      </c>
      <c r="J13" s="84">
        <f t="shared" si="0"/>
        <v>40912</v>
      </c>
      <c r="K13" s="83">
        <f t="shared" si="0"/>
        <v>40913</v>
      </c>
      <c r="L13" s="82">
        <f t="shared" si="0"/>
        <v>40914</v>
      </c>
      <c r="M13" s="83">
        <f t="shared" si="0"/>
        <v>40915</v>
      </c>
      <c r="N13" s="82">
        <f t="shared" si="0"/>
        <v>40916</v>
      </c>
      <c r="O13" s="83">
        <f t="shared" si="0"/>
        <v>40917</v>
      </c>
      <c r="P13" s="85">
        <f t="shared" si="0"/>
        <v>40918</v>
      </c>
      <c r="Q13" s="188"/>
      <c r="R13" s="188"/>
      <c r="S13" s="131"/>
      <c r="T13" s="124" t="s">
        <v>75</v>
      </c>
      <c r="U13" s="124"/>
      <c r="V13" s="125"/>
      <c r="X13" s="55"/>
      <c r="Y13" s="51" t="s">
        <v>37</v>
      </c>
      <c r="Z13" s="51" t="s">
        <v>37</v>
      </c>
      <c r="AA13" s="51" t="s">
        <v>25</v>
      </c>
      <c r="AB13" s="51" t="s">
        <v>27</v>
      </c>
      <c r="AC13" s="56" t="s">
        <v>2</v>
      </c>
    </row>
    <row r="14" spans="1:29" ht="13.5" thickBot="1">
      <c r="A14" s="79" t="s">
        <v>57</v>
      </c>
      <c r="B14" s="80" t="s">
        <v>50</v>
      </c>
      <c r="C14" s="86">
        <f aca="true" t="shared" si="1" ref="C14:P14">WEEKDAY(C13)</f>
        <v>4</v>
      </c>
      <c r="D14" s="87">
        <f t="shared" si="1"/>
        <v>5</v>
      </c>
      <c r="E14" s="88">
        <f t="shared" si="1"/>
        <v>6</v>
      </c>
      <c r="F14" s="87">
        <f t="shared" si="1"/>
        <v>7</v>
      </c>
      <c r="G14" s="88">
        <f t="shared" si="1"/>
        <v>1</v>
      </c>
      <c r="H14" s="87">
        <f t="shared" si="1"/>
        <v>2</v>
      </c>
      <c r="I14" s="88">
        <f t="shared" si="1"/>
        <v>3</v>
      </c>
      <c r="J14" s="89">
        <f t="shared" si="1"/>
        <v>4</v>
      </c>
      <c r="K14" s="88">
        <f t="shared" si="1"/>
        <v>5</v>
      </c>
      <c r="L14" s="87">
        <f t="shared" si="1"/>
        <v>6</v>
      </c>
      <c r="M14" s="88">
        <f t="shared" si="1"/>
        <v>7</v>
      </c>
      <c r="N14" s="87">
        <f t="shared" si="1"/>
        <v>1</v>
      </c>
      <c r="O14" s="88">
        <f t="shared" si="1"/>
        <v>2</v>
      </c>
      <c r="P14" s="90">
        <f t="shared" si="1"/>
        <v>3</v>
      </c>
      <c r="Q14" s="91" t="s">
        <v>2</v>
      </c>
      <c r="R14" s="142" t="s">
        <v>15</v>
      </c>
      <c r="S14" s="131"/>
      <c r="T14" s="124" t="s">
        <v>65</v>
      </c>
      <c r="U14" s="124"/>
      <c r="V14" s="125"/>
      <c r="X14" s="57"/>
      <c r="Y14" s="58" t="s">
        <v>38</v>
      </c>
      <c r="Z14" s="58" t="s">
        <v>39</v>
      </c>
      <c r="AA14" s="58" t="s">
        <v>26</v>
      </c>
      <c r="AB14" s="58" t="s">
        <v>28</v>
      </c>
      <c r="AC14" s="59" t="s">
        <v>40</v>
      </c>
    </row>
    <row r="15" spans="1:29" ht="15.75" customHeight="1">
      <c r="A15" s="172">
        <f>'Pay01_12-27-11'!A15</f>
        <v>0</v>
      </c>
      <c r="B15" s="157">
        <f>'Pay01_12-27-11'!B15</f>
        <v>1</v>
      </c>
      <c r="C15" s="27"/>
      <c r="D15" s="28"/>
      <c r="E15" s="29"/>
      <c r="F15" s="7"/>
      <c r="G15" s="8"/>
      <c r="H15" s="28"/>
      <c r="I15" s="29"/>
      <c r="J15" s="30"/>
      <c r="K15" s="29"/>
      <c r="L15" s="28"/>
      <c r="M15" s="8"/>
      <c r="N15" s="7"/>
      <c r="O15" s="29"/>
      <c r="P15" s="31"/>
      <c r="Q15" s="93">
        <f>SUM(C15:P15)</f>
        <v>0</v>
      </c>
      <c r="R15" s="161">
        <f>ROUND(IF(Q15&gt;0,Q15/$Q$32,B15),2)</f>
        <v>1</v>
      </c>
      <c r="S15" s="158"/>
      <c r="T15" s="124" t="s">
        <v>76</v>
      </c>
      <c r="U15" s="124"/>
      <c r="V15" s="125"/>
      <c r="X15" s="173">
        <f aca="true" t="shared" si="2" ref="X15:X20">A15</f>
        <v>0</v>
      </c>
      <c r="Y15" s="36"/>
      <c r="Z15" s="60">
        <f aca="true" t="shared" si="3" ref="Z15:Z31">(AA15+AB15)*Y15</f>
        <v>0</v>
      </c>
      <c r="AA15" s="61">
        <f aca="true" t="shared" si="4" ref="AA15:AA31">IF($B$32&gt;0,80*$Y$11*R15,($Y$11*Q15)+($Y$11*$Q$43*R15))</f>
        <v>0</v>
      </c>
      <c r="AB15" s="62">
        <f aca="true" t="shared" si="5" ref="AB15:AB31">AA15*$Y$12</f>
        <v>0</v>
      </c>
      <c r="AC15" s="62">
        <f aca="true" t="shared" si="6" ref="AC15:AC31">SUM(Z15:AB15)</f>
        <v>0</v>
      </c>
    </row>
    <row r="16" spans="1:29" ht="15.75" customHeight="1">
      <c r="A16" s="172">
        <f>'Pay01_12-27-11'!A16</f>
        <v>0</v>
      </c>
      <c r="B16" s="157">
        <f>'Pay01_12-27-11'!B16</f>
        <v>0</v>
      </c>
      <c r="C16" s="10"/>
      <c r="D16" s="2"/>
      <c r="E16" s="1"/>
      <c r="F16" s="2"/>
      <c r="G16" s="1"/>
      <c r="H16" s="2"/>
      <c r="I16" s="1"/>
      <c r="J16" s="6"/>
      <c r="K16" s="1"/>
      <c r="L16" s="2"/>
      <c r="M16" s="1"/>
      <c r="N16" s="2"/>
      <c r="O16" s="1"/>
      <c r="P16" s="13"/>
      <c r="Q16" s="93">
        <f aca="true" t="shared" si="7" ref="Q16:Q31">SUM(C16:P16)</f>
        <v>0</v>
      </c>
      <c r="R16" s="162">
        <f aca="true" t="shared" si="8" ref="R16:R31">ROUND(IF(Q16&gt;0,Q16/$Q$32,B16),2)</f>
        <v>0</v>
      </c>
      <c r="S16" s="158"/>
      <c r="T16" s="124" t="s">
        <v>66</v>
      </c>
      <c r="U16" s="124"/>
      <c r="V16" s="125"/>
      <c r="X16" s="174">
        <f t="shared" si="2"/>
        <v>0</v>
      </c>
      <c r="Y16" s="37"/>
      <c r="Z16" s="63">
        <f t="shared" si="3"/>
        <v>0</v>
      </c>
      <c r="AA16" s="64">
        <f t="shared" si="4"/>
        <v>0</v>
      </c>
      <c r="AB16" s="65">
        <f t="shared" si="5"/>
        <v>0</v>
      </c>
      <c r="AC16" s="65">
        <f t="shared" si="6"/>
        <v>0</v>
      </c>
    </row>
    <row r="17" spans="1:29" ht="15.75" customHeight="1">
      <c r="A17" s="172">
        <f>'Pay01_12-27-11'!A17</f>
        <v>0</v>
      </c>
      <c r="B17" s="157">
        <f>'Pay01_12-27-11'!B17</f>
        <v>0</v>
      </c>
      <c r="C17" s="10"/>
      <c r="D17" s="2"/>
      <c r="E17" s="49"/>
      <c r="F17" s="2"/>
      <c r="G17" s="1"/>
      <c r="H17" s="2"/>
      <c r="I17" s="1"/>
      <c r="J17" s="6"/>
      <c r="K17" s="1"/>
      <c r="L17" s="2"/>
      <c r="M17" s="1"/>
      <c r="N17" s="2"/>
      <c r="O17" s="1"/>
      <c r="P17" s="13"/>
      <c r="Q17" s="93">
        <f t="shared" si="7"/>
        <v>0</v>
      </c>
      <c r="R17" s="162">
        <f t="shared" si="8"/>
        <v>0</v>
      </c>
      <c r="S17" s="158"/>
      <c r="T17" s="124" t="s">
        <v>64</v>
      </c>
      <c r="U17" s="124"/>
      <c r="V17" s="125"/>
      <c r="X17" s="174">
        <f t="shared" si="2"/>
        <v>0</v>
      </c>
      <c r="Y17" s="37"/>
      <c r="Z17" s="63">
        <f t="shared" si="3"/>
        <v>0</v>
      </c>
      <c r="AA17" s="64">
        <f t="shared" si="4"/>
        <v>0</v>
      </c>
      <c r="AB17" s="65">
        <f t="shared" si="5"/>
        <v>0</v>
      </c>
      <c r="AC17" s="65">
        <f t="shared" si="6"/>
        <v>0</v>
      </c>
    </row>
    <row r="18" spans="1:29" ht="15.75" customHeight="1">
      <c r="A18" s="172">
        <f>'Pay01_12-27-11'!A18</f>
        <v>0</v>
      </c>
      <c r="B18" s="157">
        <f>'Pay01_12-27-11'!B18</f>
        <v>0</v>
      </c>
      <c r="C18" s="10"/>
      <c r="D18" s="2"/>
      <c r="E18" s="1"/>
      <c r="F18" s="2"/>
      <c r="G18" s="1"/>
      <c r="H18" s="2"/>
      <c r="I18" s="1"/>
      <c r="J18" s="6"/>
      <c r="K18" s="1"/>
      <c r="L18" s="2"/>
      <c r="M18" s="1"/>
      <c r="N18" s="2"/>
      <c r="O18" s="1"/>
      <c r="P18" s="13"/>
      <c r="Q18" s="93">
        <f t="shared" si="7"/>
        <v>0</v>
      </c>
      <c r="R18" s="162">
        <f t="shared" si="8"/>
        <v>0</v>
      </c>
      <c r="S18" s="158"/>
      <c r="T18" s="124" t="s">
        <v>67</v>
      </c>
      <c r="U18" s="124"/>
      <c r="V18" s="125"/>
      <c r="X18" s="174">
        <f t="shared" si="2"/>
        <v>0</v>
      </c>
      <c r="Y18" s="37"/>
      <c r="Z18" s="63">
        <f t="shared" si="3"/>
        <v>0</v>
      </c>
      <c r="AA18" s="64">
        <f t="shared" si="4"/>
        <v>0</v>
      </c>
      <c r="AB18" s="65">
        <f t="shared" si="5"/>
        <v>0</v>
      </c>
      <c r="AC18" s="65">
        <f t="shared" si="6"/>
        <v>0</v>
      </c>
    </row>
    <row r="19" spans="1:29" ht="15.75" customHeight="1">
      <c r="A19" s="172">
        <f>'Pay01_12-27-11'!A19</f>
        <v>0</v>
      </c>
      <c r="B19" s="157">
        <f>'Pay01_12-27-11'!B19</f>
        <v>0</v>
      </c>
      <c r="C19" s="10"/>
      <c r="D19" s="2"/>
      <c r="E19" s="1"/>
      <c r="F19" s="159"/>
      <c r="G19" s="2"/>
      <c r="H19" s="159"/>
      <c r="I19" s="13"/>
      <c r="J19" s="10"/>
      <c r="K19" s="159"/>
      <c r="L19" s="2"/>
      <c r="M19" s="2"/>
      <c r="N19" s="2"/>
      <c r="O19" s="1"/>
      <c r="P19" s="13"/>
      <c r="Q19" s="93">
        <f t="shared" si="7"/>
        <v>0</v>
      </c>
      <c r="R19" s="162">
        <f t="shared" si="8"/>
        <v>0</v>
      </c>
      <c r="S19" s="158"/>
      <c r="T19" s="124" t="s">
        <v>73</v>
      </c>
      <c r="U19" s="124"/>
      <c r="V19" s="125"/>
      <c r="X19" s="174">
        <f t="shared" si="2"/>
        <v>0</v>
      </c>
      <c r="Y19" s="37"/>
      <c r="Z19" s="63">
        <f t="shared" si="3"/>
        <v>0</v>
      </c>
      <c r="AA19" s="64">
        <f t="shared" si="4"/>
        <v>0</v>
      </c>
      <c r="AB19" s="65">
        <f t="shared" si="5"/>
        <v>0</v>
      </c>
      <c r="AC19" s="65">
        <f t="shared" si="6"/>
        <v>0</v>
      </c>
    </row>
    <row r="20" spans="1:29" ht="15.75" customHeight="1" thickBot="1">
      <c r="A20" s="172">
        <f>'Pay01_12-27-11'!A20</f>
        <v>0</v>
      </c>
      <c r="B20" s="157">
        <f>'Pay01_12-27-11'!B20</f>
        <v>0</v>
      </c>
      <c r="C20" s="10"/>
      <c r="D20" s="2"/>
      <c r="E20" s="1"/>
      <c r="F20" s="159"/>
      <c r="G20" s="2"/>
      <c r="H20" s="159"/>
      <c r="I20" s="13"/>
      <c r="J20" s="10"/>
      <c r="K20" s="159"/>
      <c r="L20" s="2"/>
      <c r="M20" s="2"/>
      <c r="N20" s="2"/>
      <c r="O20" s="1"/>
      <c r="P20" s="13"/>
      <c r="Q20" s="93">
        <f t="shared" si="7"/>
        <v>0</v>
      </c>
      <c r="R20" s="162">
        <f t="shared" si="8"/>
        <v>0</v>
      </c>
      <c r="S20" s="160"/>
      <c r="T20" s="126"/>
      <c r="U20" s="143"/>
      <c r="V20" s="144"/>
      <c r="X20" s="174">
        <f t="shared" si="2"/>
        <v>0</v>
      </c>
      <c r="Y20" s="37"/>
      <c r="Z20" s="63">
        <f t="shared" si="3"/>
        <v>0</v>
      </c>
      <c r="AA20" s="64">
        <f t="shared" si="4"/>
        <v>0</v>
      </c>
      <c r="AB20" s="65">
        <f t="shared" si="5"/>
        <v>0</v>
      </c>
      <c r="AC20" s="65">
        <f t="shared" si="6"/>
        <v>0</v>
      </c>
    </row>
    <row r="21" spans="1:29" ht="15.75" customHeight="1">
      <c r="A21" s="172">
        <f>'Pay01_12-27-11'!A21</f>
        <v>0</v>
      </c>
      <c r="B21" s="157">
        <f>'Pay01_12-27-11'!B21</f>
        <v>0</v>
      </c>
      <c r="C21" s="19"/>
      <c r="D21" s="16"/>
      <c r="E21" s="15"/>
      <c r="F21" s="21"/>
      <c r="G21" s="16"/>
      <c r="H21" s="21"/>
      <c r="I21" s="17"/>
      <c r="J21" s="19"/>
      <c r="K21" s="21"/>
      <c r="L21" s="16"/>
      <c r="M21" s="16"/>
      <c r="N21" s="16"/>
      <c r="O21" s="15"/>
      <c r="P21" s="17"/>
      <c r="Q21" s="93">
        <f t="shared" si="7"/>
        <v>0</v>
      </c>
      <c r="R21" s="162">
        <f t="shared" si="8"/>
        <v>0</v>
      </c>
      <c r="S21" s="169"/>
      <c r="T21" s="33"/>
      <c r="U21" s="170"/>
      <c r="V21" s="171"/>
      <c r="X21" s="174">
        <f aca="true" t="shared" si="9" ref="X21:X29">A21</f>
        <v>0</v>
      </c>
      <c r="Y21" s="37"/>
      <c r="Z21" s="63">
        <f aca="true" t="shared" si="10" ref="Z21:Z29">(AA21+AB21)*Y21</f>
        <v>0</v>
      </c>
      <c r="AA21" s="64">
        <f aca="true" t="shared" si="11" ref="AA21:AA29">IF($B$32&gt;0,80*$Y$11*R21,($Y$11*Q21)+($Y$11*$Q$43*R21))</f>
        <v>0</v>
      </c>
      <c r="AB21" s="65">
        <f aca="true" t="shared" si="12" ref="AB21:AB29">AA21*$Y$12</f>
        <v>0</v>
      </c>
      <c r="AC21" s="65">
        <f aca="true" t="shared" si="13" ref="AC21:AC29">SUM(Z21:AB21)</f>
        <v>0</v>
      </c>
    </row>
    <row r="22" spans="1:29" ht="15.75" customHeight="1">
      <c r="A22" s="172">
        <f>'Pay01_12-27-11'!A22</f>
        <v>0</v>
      </c>
      <c r="B22" s="157">
        <f>'Pay01_12-27-11'!B22</f>
        <v>0</v>
      </c>
      <c r="C22" s="19"/>
      <c r="D22" s="16"/>
      <c r="E22" s="15"/>
      <c r="F22" s="21"/>
      <c r="G22" s="16"/>
      <c r="H22" s="21"/>
      <c r="I22" s="17"/>
      <c r="J22" s="19"/>
      <c r="K22" s="21"/>
      <c r="L22" s="16"/>
      <c r="M22" s="16"/>
      <c r="N22" s="16"/>
      <c r="O22" s="15"/>
      <c r="P22" s="17"/>
      <c r="Q22" s="93">
        <f>SUM(C22:P22)</f>
        <v>0</v>
      </c>
      <c r="R22" s="162">
        <f>ROUND(IF(Q22&gt;0,Q22/$Q$32,B22),2)</f>
        <v>0</v>
      </c>
      <c r="S22" s="169"/>
      <c r="T22" s="33"/>
      <c r="U22" s="170"/>
      <c r="V22" s="171"/>
      <c r="X22" s="174">
        <f t="shared" si="9"/>
        <v>0</v>
      </c>
      <c r="Y22" s="37"/>
      <c r="Z22" s="63">
        <f t="shared" si="10"/>
        <v>0</v>
      </c>
      <c r="AA22" s="64">
        <f t="shared" si="11"/>
        <v>0</v>
      </c>
      <c r="AB22" s="65">
        <f t="shared" si="12"/>
        <v>0</v>
      </c>
      <c r="AC22" s="65">
        <f t="shared" si="13"/>
        <v>0</v>
      </c>
    </row>
    <row r="23" spans="1:29" ht="15.75" customHeight="1">
      <c r="A23" s="172">
        <f>'Pay01_12-27-11'!A23</f>
        <v>0</v>
      </c>
      <c r="B23" s="157">
        <f>'Pay01_12-27-11'!B23</f>
        <v>0</v>
      </c>
      <c r="C23" s="19"/>
      <c r="D23" s="16"/>
      <c r="E23" s="15"/>
      <c r="F23" s="21"/>
      <c r="G23" s="16"/>
      <c r="H23" s="21"/>
      <c r="I23" s="17"/>
      <c r="J23" s="19"/>
      <c r="K23" s="21"/>
      <c r="L23" s="16"/>
      <c r="M23" s="16"/>
      <c r="N23" s="16"/>
      <c r="O23" s="15"/>
      <c r="P23" s="17"/>
      <c r="Q23" s="93">
        <f>SUM(C23:P23)</f>
        <v>0</v>
      </c>
      <c r="R23" s="162">
        <f>ROUND(IF(Q23&gt;0,Q23/$Q$32,B23),2)</f>
        <v>0</v>
      </c>
      <c r="S23" s="169"/>
      <c r="T23" s="33"/>
      <c r="U23" s="170"/>
      <c r="V23" s="171"/>
      <c r="X23" s="174">
        <f t="shared" si="9"/>
        <v>0</v>
      </c>
      <c r="Y23" s="37"/>
      <c r="Z23" s="63">
        <f t="shared" si="10"/>
        <v>0</v>
      </c>
      <c r="AA23" s="64">
        <f t="shared" si="11"/>
        <v>0</v>
      </c>
      <c r="AB23" s="65">
        <f t="shared" si="12"/>
        <v>0</v>
      </c>
      <c r="AC23" s="65">
        <f t="shared" si="13"/>
        <v>0</v>
      </c>
    </row>
    <row r="24" spans="1:29" ht="15.75" customHeight="1">
      <c r="A24" s="172">
        <f>'Pay01_12-27-11'!A24</f>
        <v>0</v>
      </c>
      <c r="B24" s="157">
        <f>'Pay01_12-27-11'!B24</f>
        <v>0</v>
      </c>
      <c r="C24" s="19"/>
      <c r="D24" s="16"/>
      <c r="E24" s="15"/>
      <c r="F24" s="21"/>
      <c r="G24" s="16"/>
      <c r="H24" s="21"/>
      <c r="I24" s="17"/>
      <c r="J24" s="19"/>
      <c r="K24" s="21"/>
      <c r="L24" s="16"/>
      <c r="M24" s="16"/>
      <c r="N24" s="16"/>
      <c r="O24" s="15"/>
      <c r="P24" s="17"/>
      <c r="Q24" s="93">
        <f>SUM(C24:P24)</f>
        <v>0</v>
      </c>
      <c r="R24" s="162">
        <f>ROUND(IF(Q24&gt;0,Q24/$Q$32,B24),2)</f>
        <v>0</v>
      </c>
      <c r="S24" s="169"/>
      <c r="T24" s="33"/>
      <c r="U24" s="170"/>
      <c r="V24" s="171"/>
      <c r="X24" s="174">
        <f t="shared" si="9"/>
        <v>0</v>
      </c>
      <c r="Y24" s="37"/>
      <c r="Z24" s="63">
        <f t="shared" si="10"/>
        <v>0</v>
      </c>
      <c r="AA24" s="64">
        <f t="shared" si="11"/>
        <v>0</v>
      </c>
      <c r="AB24" s="65">
        <f t="shared" si="12"/>
        <v>0</v>
      </c>
      <c r="AC24" s="65">
        <f t="shared" si="13"/>
        <v>0</v>
      </c>
    </row>
    <row r="25" spans="1:29" ht="15.75" customHeight="1">
      <c r="A25" s="172">
        <f>'Pay01_12-27-11'!A25</f>
        <v>0</v>
      </c>
      <c r="B25" s="157">
        <f>'Pay01_12-27-11'!B25</f>
        <v>0</v>
      </c>
      <c r="C25" s="19"/>
      <c r="D25" s="16"/>
      <c r="E25" s="15"/>
      <c r="F25" s="21"/>
      <c r="G25" s="16"/>
      <c r="H25" s="21"/>
      <c r="I25" s="17"/>
      <c r="J25" s="19"/>
      <c r="K25" s="21"/>
      <c r="L25" s="16"/>
      <c r="M25" s="16"/>
      <c r="N25" s="16"/>
      <c r="O25" s="15"/>
      <c r="P25" s="17"/>
      <c r="Q25" s="93">
        <f t="shared" si="7"/>
        <v>0</v>
      </c>
      <c r="R25" s="162">
        <f t="shared" si="8"/>
        <v>0</v>
      </c>
      <c r="S25" s="169"/>
      <c r="T25" s="33"/>
      <c r="U25" s="170"/>
      <c r="V25" s="171"/>
      <c r="X25" s="174">
        <f t="shared" si="9"/>
        <v>0</v>
      </c>
      <c r="Y25" s="37"/>
      <c r="Z25" s="63">
        <f t="shared" si="10"/>
        <v>0</v>
      </c>
      <c r="AA25" s="64">
        <f t="shared" si="11"/>
        <v>0</v>
      </c>
      <c r="AB25" s="65">
        <f t="shared" si="12"/>
        <v>0</v>
      </c>
      <c r="AC25" s="65">
        <f t="shared" si="13"/>
        <v>0</v>
      </c>
    </row>
    <row r="26" spans="1:29" ht="15.75" customHeight="1">
      <c r="A26" s="172">
        <f>'Pay01_12-27-11'!A26</f>
        <v>0</v>
      </c>
      <c r="B26" s="157">
        <f>'Pay01_12-27-11'!B26</f>
        <v>0</v>
      </c>
      <c r="C26" s="19"/>
      <c r="D26" s="16"/>
      <c r="E26" s="15"/>
      <c r="F26" s="21"/>
      <c r="G26" s="16"/>
      <c r="H26" s="21"/>
      <c r="I26" s="17"/>
      <c r="J26" s="19"/>
      <c r="K26" s="21"/>
      <c r="L26" s="16"/>
      <c r="M26" s="16"/>
      <c r="N26" s="16"/>
      <c r="O26" s="15"/>
      <c r="P26" s="17"/>
      <c r="Q26" s="93">
        <f t="shared" si="7"/>
        <v>0</v>
      </c>
      <c r="R26" s="162">
        <f t="shared" si="8"/>
        <v>0</v>
      </c>
      <c r="S26" s="169"/>
      <c r="T26" s="33"/>
      <c r="U26" s="170"/>
      <c r="V26" s="171"/>
      <c r="X26" s="174">
        <f t="shared" si="9"/>
        <v>0</v>
      </c>
      <c r="Y26" s="37"/>
      <c r="Z26" s="63">
        <f t="shared" si="10"/>
        <v>0</v>
      </c>
      <c r="AA26" s="64">
        <f t="shared" si="11"/>
        <v>0</v>
      </c>
      <c r="AB26" s="65">
        <f t="shared" si="12"/>
        <v>0</v>
      </c>
      <c r="AC26" s="65">
        <f t="shared" si="13"/>
        <v>0</v>
      </c>
    </row>
    <row r="27" spans="1:29" ht="15.75" customHeight="1">
      <c r="A27" s="172">
        <f>'Pay01_12-27-11'!A27</f>
        <v>0</v>
      </c>
      <c r="B27" s="157">
        <f>'Pay01_12-27-11'!B27</f>
        <v>0</v>
      </c>
      <c r="C27" s="19"/>
      <c r="D27" s="16"/>
      <c r="E27" s="15"/>
      <c r="F27" s="21"/>
      <c r="G27" s="16"/>
      <c r="H27" s="21"/>
      <c r="I27" s="17"/>
      <c r="J27" s="19"/>
      <c r="K27" s="21"/>
      <c r="L27" s="16"/>
      <c r="M27" s="16"/>
      <c r="N27" s="16"/>
      <c r="O27" s="15"/>
      <c r="P27" s="17"/>
      <c r="Q27" s="93">
        <f t="shared" si="7"/>
        <v>0</v>
      </c>
      <c r="R27" s="162">
        <f t="shared" si="8"/>
        <v>0</v>
      </c>
      <c r="S27" s="169"/>
      <c r="T27" s="33"/>
      <c r="U27" s="170"/>
      <c r="V27" s="171"/>
      <c r="X27" s="174">
        <f t="shared" si="9"/>
        <v>0</v>
      </c>
      <c r="Y27" s="37"/>
      <c r="Z27" s="63">
        <f t="shared" si="10"/>
        <v>0</v>
      </c>
      <c r="AA27" s="64">
        <f t="shared" si="11"/>
        <v>0</v>
      </c>
      <c r="AB27" s="65">
        <f t="shared" si="12"/>
        <v>0</v>
      </c>
      <c r="AC27" s="65">
        <f t="shared" si="13"/>
        <v>0</v>
      </c>
    </row>
    <row r="28" spans="1:29" ht="15.75" customHeight="1">
      <c r="A28" s="172">
        <f>'Pay01_12-27-11'!A28</f>
        <v>0</v>
      </c>
      <c r="B28" s="157">
        <f>'Pay01_12-27-11'!B28</f>
        <v>0</v>
      </c>
      <c r="C28" s="19"/>
      <c r="D28" s="16"/>
      <c r="E28" s="15"/>
      <c r="F28" s="21"/>
      <c r="G28" s="16"/>
      <c r="H28" s="21"/>
      <c r="I28" s="17"/>
      <c r="J28" s="19"/>
      <c r="K28" s="21"/>
      <c r="L28" s="16"/>
      <c r="M28" s="16"/>
      <c r="N28" s="16"/>
      <c r="O28" s="15"/>
      <c r="P28" s="17"/>
      <c r="Q28" s="93">
        <f t="shared" si="7"/>
        <v>0</v>
      </c>
      <c r="R28" s="162">
        <f t="shared" si="8"/>
        <v>0</v>
      </c>
      <c r="S28" s="169"/>
      <c r="T28" s="33"/>
      <c r="U28" s="170"/>
      <c r="V28" s="171"/>
      <c r="X28" s="174">
        <f t="shared" si="9"/>
        <v>0</v>
      </c>
      <c r="Y28" s="37"/>
      <c r="Z28" s="63">
        <f t="shared" si="10"/>
        <v>0</v>
      </c>
      <c r="AA28" s="64">
        <f t="shared" si="11"/>
        <v>0</v>
      </c>
      <c r="AB28" s="65">
        <f t="shared" si="12"/>
        <v>0</v>
      </c>
      <c r="AC28" s="65">
        <f t="shared" si="13"/>
        <v>0</v>
      </c>
    </row>
    <row r="29" spans="1:29" ht="15.75" customHeight="1">
      <c r="A29" s="172">
        <f>'Pay01_12-27-11'!A29</f>
        <v>0</v>
      </c>
      <c r="B29" s="157">
        <f>'Pay01_12-27-11'!B29</f>
        <v>0</v>
      </c>
      <c r="C29" s="19"/>
      <c r="D29" s="16"/>
      <c r="E29" s="15"/>
      <c r="F29" s="21"/>
      <c r="G29" s="16"/>
      <c r="H29" s="21"/>
      <c r="I29" s="17"/>
      <c r="J29" s="19"/>
      <c r="K29" s="21"/>
      <c r="L29" s="16"/>
      <c r="M29" s="16"/>
      <c r="N29" s="16"/>
      <c r="O29" s="15"/>
      <c r="P29" s="17"/>
      <c r="Q29" s="93">
        <f t="shared" si="7"/>
        <v>0</v>
      </c>
      <c r="R29" s="162">
        <f t="shared" si="8"/>
        <v>0</v>
      </c>
      <c r="S29" s="169"/>
      <c r="T29" s="33"/>
      <c r="U29" s="170"/>
      <c r="V29" s="171"/>
      <c r="X29" s="174">
        <f t="shared" si="9"/>
        <v>0</v>
      </c>
      <c r="Y29" s="37"/>
      <c r="Z29" s="63">
        <f t="shared" si="10"/>
        <v>0</v>
      </c>
      <c r="AA29" s="64">
        <f t="shared" si="11"/>
        <v>0</v>
      </c>
      <c r="AB29" s="65">
        <f t="shared" si="12"/>
        <v>0</v>
      </c>
      <c r="AC29" s="65">
        <f t="shared" si="13"/>
        <v>0</v>
      </c>
    </row>
    <row r="30" spans="1:29" ht="15.75" customHeight="1" thickBot="1">
      <c r="A30" s="172">
        <f>'Pay01_12-27-11'!A30</f>
        <v>0</v>
      </c>
      <c r="B30" s="157">
        <f>'Pay01_12-27-11'!B30</f>
        <v>0</v>
      </c>
      <c r="C30" s="19"/>
      <c r="D30" s="16"/>
      <c r="E30" s="22"/>
      <c r="F30" s="15"/>
      <c r="G30" s="16"/>
      <c r="H30" s="15"/>
      <c r="I30" s="21"/>
      <c r="J30" s="19"/>
      <c r="K30" s="16"/>
      <c r="L30" s="15"/>
      <c r="M30" s="21"/>
      <c r="N30" s="16"/>
      <c r="O30" s="15"/>
      <c r="P30" s="17"/>
      <c r="Q30" s="93">
        <f t="shared" si="7"/>
        <v>0</v>
      </c>
      <c r="R30" s="162">
        <f t="shared" si="8"/>
        <v>0</v>
      </c>
      <c r="S30" s="3"/>
      <c r="T30" s="3"/>
      <c r="U30" s="3"/>
      <c r="V30" s="153"/>
      <c r="X30" s="174">
        <f>A30</f>
        <v>0</v>
      </c>
      <c r="Y30" s="37"/>
      <c r="Z30" s="63">
        <f t="shared" si="3"/>
        <v>0</v>
      </c>
      <c r="AA30" s="64">
        <f t="shared" si="4"/>
        <v>0</v>
      </c>
      <c r="AB30" s="65">
        <f t="shared" si="5"/>
        <v>0</v>
      </c>
      <c r="AC30" s="65">
        <f t="shared" si="6"/>
        <v>0</v>
      </c>
    </row>
    <row r="31" spans="1:29" ht="15.75" customHeight="1" thickBot="1">
      <c r="A31" s="172">
        <f>'Pay01_12-27-11'!A31</f>
        <v>0</v>
      </c>
      <c r="B31" s="157">
        <f>'Pay01_12-27-11'!B31</f>
        <v>0</v>
      </c>
      <c r="C31" s="20"/>
      <c r="D31" s="4"/>
      <c r="E31" s="23"/>
      <c r="F31" s="5"/>
      <c r="G31" s="4"/>
      <c r="H31" s="5"/>
      <c r="I31" s="12"/>
      <c r="J31" s="11"/>
      <c r="K31" s="4"/>
      <c r="L31" s="5"/>
      <c r="M31" s="4"/>
      <c r="N31" s="5"/>
      <c r="O31" s="4"/>
      <c r="P31" s="18"/>
      <c r="Q31" s="93">
        <f t="shared" si="7"/>
        <v>0</v>
      </c>
      <c r="R31" s="163">
        <f t="shared" si="8"/>
        <v>0</v>
      </c>
      <c r="S31" s="205" t="s">
        <v>70</v>
      </c>
      <c r="T31" s="205"/>
      <c r="U31" s="205"/>
      <c r="V31" s="206"/>
      <c r="X31" s="175">
        <f>A31</f>
        <v>0</v>
      </c>
      <c r="Y31" s="38"/>
      <c r="Z31" s="66">
        <f t="shared" si="3"/>
        <v>0</v>
      </c>
      <c r="AA31" s="67">
        <f t="shared" si="4"/>
        <v>0</v>
      </c>
      <c r="AB31" s="68">
        <f t="shared" si="5"/>
        <v>0</v>
      </c>
      <c r="AC31" s="68">
        <f t="shared" si="6"/>
        <v>0</v>
      </c>
    </row>
    <row r="32" spans="1:29" ht="15.75" customHeight="1" thickBot="1">
      <c r="A32" s="95" t="s">
        <v>33</v>
      </c>
      <c r="B32" s="96">
        <f aca="true" t="shared" si="14" ref="B32:R32">SUM(B15:B31)</f>
        <v>1</v>
      </c>
      <c r="C32" s="97">
        <f t="shared" si="14"/>
        <v>0</v>
      </c>
      <c r="D32" s="98">
        <f t="shared" si="14"/>
        <v>0</v>
      </c>
      <c r="E32" s="98">
        <f t="shared" si="14"/>
        <v>0</v>
      </c>
      <c r="F32" s="98">
        <f t="shared" si="14"/>
        <v>0</v>
      </c>
      <c r="G32" s="98">
        <f t="shared" si="14"/>
        <v>0</v>
      </c>
      <c r="H32" s="98">
        <f t="shared" si="14"/>
        <v>0</v>
      </c>
      <c r="I32" s="98">
        <f t="shared" si="14"/>
        <v>0</v>
      </c>
      <c r="J32" s="97">
        <f t="shared" si="14"/>
        <v>0</v>
      </c>
      <c r="K32" s="98">
        <f t="shared" si="14"/>
        <v>0</v>
      </c>
      <c r="L32" s="98">
        <f t="shared" si="14"/>
        <v>0</v>
      </c>
      <c r="M32" s="98">
        <f t="shared" si="14"/>
        <v>0</v>
      </c>
      <c r="N32" s="98">
        <f t="shared" si="14"/>
        <v>0</v>
      </c>
      <c r="O32" s="98">
        <f t="shared" si="14"/>
        <v>0</v>
      </c>
      <c r="P32" s="99">
        <f t="shared" si="14"/>
        <v>0</v>
      </c>
      <c r="Q32" s="94">
        <f t="shared" si="14"/>
        <v>0</v>
      </c>
      <c r="R32" s="145">
        <f t="shared" si="14"/>
        <v>1</v>
      </c>
      <c r="S32" s="135" t="s">
        <v>56</v>
      </c>
      <c r="T32" s="136" t="s">
        <v>55</v>
      </c>
      <c r="U32" s="136" t="s">
        <v>68</v>
      </c>
      <c r="V32" s="136" t="s">
        <v>69</v>
      </c>
      <c r="X32" s="69" t="s">
        <v>2</v>
      </c>
      <c r="Y32" s="70"/>
      <c r="Z32" s="71">
        <f>SUM(Z15:Z31)</f>
        <v>0</v>
      </c>
      <c r="AA32" s="72">
        <f>SUM(AA15:AA31)</f>
        <v>0</v>
      </c>
      <c r="AB32" s="71">
        <f>SUM(AB15:AB31)</f>
        <v>0</v>
      </c>
      <c r="AC32" s="71">
        <f>SUM(AC15:AC31)</f>
        <v>0</v>
      </c>
    </row>
    <row r="33" spans="1:22" ht="15.75" customHeight="1" thickBot="1">
      <c r="A33" s="100" t="s">
        <v>3</v>
      </c>
      <c r="B33" s="101"/>
      <c r="C33" s="102">
        <f aca="true" t="shared" si="15" ref="C33:P33">C14</f>
        <v>4</v>
      </c>
      <c r="D33" s="103">
        <f t="shared" si="15"/>
        <v>5</v>
      </c>
      <c r="E33" s="103">
        <f t="shared" si="15"/>
        <v>6</v>
      </c>
      <c r="F33" s="104">
        <f t="shared" si="15"/>
        <v>7</v>
      </c>
      <c r="G33" s="103">
        <f t="shared" si="15"/>
        <v>1</v>
      </c>
      <c r="H33" s="104">
        <f t="shared" si="15"/>
        <v>2</v>
      </c>
      <c r="I33" s="105">
        <f t="shared" si="15"/>
        <v>3</v>
      </c>
      <c r="J33" s="102">
        <f t="shared" si="15"/>
        <v>4</v>
      </c>
      <c r="K33" s="103">
        <f t="shared" si="15"/>
        <v>5</v>
      </c>
      <c r="L33" s="104">
        <f t="shared" si="15"/>
        <v>6</v>
      </c>
      <c r="M33" s="103">
        <f t="shared" si="15"/>
        <v>7</v>
      </c>
      <c r="N33" s="103">
        <f t="shared" si="15"/>
        <v>1</v>
      </c>
      <c r="O33" s="104">
        <f t="shared" si="15"/>
        <v>2</v>
      </c>
      <c r="P33" s="105">
        <f t="shared" si="15"/>
        <v>3</v>
      </c>
      <c r="Q33" s="92" t="s">
        <v>2</v>
      </c>
      <c r="R33" s="227"/>
      <c r="S33" s="137" t="s">
        <v>57</v>
      </c>
      <c r="T33" s="137" t="s">
        <v>50</v>
      </c>
      <c r="U33" s="137" t="s">
        <v>11</v>
      </c>
      <c r="V33" s="137" t="s">
        <v>11</v>
      </c>
    </row>
    <row r="34" spans="1:22" ht="13.5" customHeight="1">
      <c r="A34" s="106" t="s">
        <v>4</v>
      </c>
      <c r="B34" s="107"/>
      <c r="C34" s="9"/>
      <c r="D34" s="7"/>
      <c r="E34" s="8"/>
      <c r="F34" s="7"/>
      <c r="G34" s="8"/>
      <c r="H34" s="7"/>
      <c r="I34" s="8"/>
      <c r="J34" s="24"/>
      <c r="K34" s="8"/>
      <c r="L34" s="7"/>
      <c r="M34" s="8"/>
      <c r="N34" s="7"/>
      <c r="O34" s="8"/>
      <c r="P34" s="25"/>
      <c r="Q34" s="74">
        <f aca="true" t="shared" si="16" ref="Q34:Q42">SUM(C34:P34)</f>
        <v>0</v>
      </c>
      <c r="R34" s="187"/>
      <c r="S34" s="146"/>
      <c r="T34" s="154"/>
      <c r="U34" s="134"/>
      <c r="V34" s="140"/>
    </row>
    <row r="35" spans="1:22" ht="13.5" customHeight="1">
      <c r="A35" s="106" t="s">
        <v>0</v>
      </c>
      <c r="B35" s="107"/>
      <c r="C35" s="10"/>
      <c r="D35" s="2"/>
      <c r="E35" s="1"/>
      <c r="F35" s="2"/>
      <c r="G35" s="1"/>
      <c r="H35" s="2"/>
      <c r="I35" s="1"/>
      <c r="J35" s="6"/>
      <c r="K35" s="1"/>
      <c r="L35" s="2"/>
      <c r="M35" s="1"/>
      <c r="N35" s="2"/>
      <c r="O35" s="1"/>
      <c r="P35" s="13"/>
      <c r="Q35" s="75">
        <f t="shared" si="16"/>
        <v>0</v>
      </c>
      <c r="R35" s="187"/>
      <c r="S35" s="147"/>
      <c r="T35" s="155"/>
      <c r="U35" s="133"/>
      <c r="V35" s="141"/>
    </row>
    <row r="36" spans="1:22" ht="13.5" customHeight="1">
      <c r="A36" s="106" t="s">
        <v>5</v>
      </c>
      <c r="B36" s="107"/>
      <c r="C36" s="10"/>
      <c r="D36" s="2"/>
      <c r="E36" s="1"/>
      <c r="F36" s="2"/>
      <c r="G36" s="1"/>
      <c r="H36" s="2"/>
      <c r="I36" s="1"/>
      <c r="J36" s="6"/>
      <c r="K36" s="1"/>
      <c r="L36" s="2"/>
      <c r="M36" s="1"/>
      <c r="N36" s="2"/>
      <c r="O36" s="1"/>
      <c r="P36" s="13"/>
      <c r="Q36" s="75">
        <f t="shared" si="16"/>
        <v>0</v>
      </c>
      <c r="R36" s="187"/>
      <c r="S36" s="147"/>
      <c r="T36" s="155"/>
      <c r="U36" s="133"/>
      <c r="V36" s="141"/>
    </row>
    <row r="37" spans="1:22" ht="13.5" customHeight="1">
      <c r="A37" s="106" t="s">
        <v>6</v>
      </c>
      <c r="B37" s="107"/>
      <c r="C37" s="10"/>
      <c r="D37" s="2"/>
      <c r="E37" s="1"/>
      <c r="F37" s="2"/>
      <c r="G37" s="1"/>
      <c r="H37" s="2"/>
      <c r="I37" s="1"/>
      <c r="J37" s="6"/>
      <c r="K37" s="1"/>
      <c r="L37" s="2"/>
      <c r="M37" s="1"/>
      <c r="N37" s="2"/>
      <c r="O37" s="1"/>
      <c r="P37" s="13"/>
      <c r="Q37" s="75">
        <f t="shared" si="16"/>
        <v>0</v>
      </c>
      <c r="R37" s="187"/>
      <c r="S37" s="147"/>
      <c r="T37" s="155"/>
      <c r="U37" s="133"/>
      <c r="V37" s="141"/>
    </row>
    <row r="38" spans="1:22" ht="13.5" customHeight="1">
      <c r="A38" s="106" t="s">
        <v>7</v>
      </c>
      <c r="B38" s="107"/>
      <c r="C38" s="10"/>
      <c r="D38" s="2"/>
      <c r="E38" s="1"/>
      <c r="F38" s="2"/>
      <c r="G38" s="1"/>
      <c r="H38" s="2"/>
      <c r="I38" s="1"/>
      <c r="J38" s="6"/>
      <c r="K38" s="1"/>
      <c r="L38" s="2"/>
      <c r="M38" s="1"/>
      <c r="N38" s="2"/>
      <c r="O38" s="1"/>
      <c r="P38" s="13"/>
      <c r="Q38" s="75">
        <f t="shared" si="16"/>
        <v>0</v>
      </c>
      <c r="R38" s="187"/>
      <c r="S38" s="147"/>
      <c r="T38" s="155"/>
      <c r="U38" s="133"/>
      <c r="V38" s="141"/>
    </row>
    <row r="39" spans="1:22" ht="13.5" customHeight="1">
      <c r="A39" s="106" t="s">
        <v>8</v>
      </c>
      <c r="B39" s="107"/>
      <c r="C39" s="10"/>
      <c r="D39" s="2"/>
      <c r="E39" s="1"/>
      <c r="F39" s="2"/>
      <c r="G39" s="1"/>
      <c r="H39" s="2"/>
      <c r="I39" s="1"/>
      <c r="J39" s="6"/>
      <c r="K39" s="1"/>
      <c r="L39" s="2"/>
      <c r="M39" s="1"/>
      <c r="N39" s="2"/>
      <c r="O39" s="1"/>
      <c r="P39" s="13"/>
      <c r="Q39" s="75">
        <f t="shared" si="16"/>
        <v>0</v>
      </c>
      <c r="R39" s="187"/>
      <c r="S39" s="147"/>
      <c r="T39" s="155"/>
      <c r="U39" s="133"/>
      <c r="V39" s="141"/>
    </row>
    <row r="40" spans="1:22" ht="13.5" customHeight="1">
      <c r="A40" s="106" t="s">
        <v>30</v>
      </c>
      <c r="B40" s="107"/>
      <c r="C40" s="10"/>
      <c r="D40" s="2"/>
      <c r="E40" s="1"/>
      <c r="F40" s="2"/>
      <c r="G40" s="1"/>
      <c r="H40" s="2"/>
      <c r="I40" s="1"/>
      <c r="J40" s="6"/>
      <c r="K40" s="1"/>
      <c r="L40" s="2"/>
      <c r="M40" s="1"/>
      <c r="N40" s="2"/>
      <c r="O40" s="1"/>
      <c r="P40" s="13"/>
      <c r="Q40" s="75">
        <f t="shared" si="16"/>
        <v>0</v>
      </c>
      <c r="R40" s="187"/>
      <c r="S40" s="147"/>
      <c r="T40" s="155"/>
      <c r="U40" s="133"/>
      <c r="V40" s="141"/>
    </row>
    <row r="41" spans="1:22" ht="13.5" customHeight="1">
      <c r="A41" s="106" t="s">
        <v>1</v>
      </c>
      <c r="B41" s="107"/>
      <c r="C41" s="10"/>
      <c r="D41" s="2"/>
      <c r="E41" s="1"/>
      <c r="F41" s="2"/>
      <c r="G41" s="1"/>
      <c r="H41" s="2"/>
      <c r="I41" s="1"/>
      <c r="J41" s="6"/>
      <c r="K41" s="1"/>
      <c r="L41" s="2"/>
      <c r="M41" s="1"/>
      <c r="N41" s="2"/>
      <c r="O41" s="1"/>
      <c r="P41" s="13"/>
      <c r="Q41" s="75">
        <f t="shared" si="16"/>
        <v>0</v>
      </c>
      <c r="R41" s="187"/>
      <c r="S41" s="147"/>
      <c r="T41" s="155"/>
      <c r="U41" s="133"/>
      <c r="V41" s="141"/>
    </row>
    <row r="42" spans="1:22" ht="13.5" customHeight="1" thickBot="1">
      <c r="A42" s="106" t="s">
        <v>9</v>
      </c>
      <c r="B42" s="107"/>
      <c r="C42" s="11"/>
      <c r="D42" s="4"/>
      <c r="E42" s="5"/>
      <c r="F42" s="4"/>
      <c r="G42" s="5"/>
      <c r="H42" s="4"/>
      <c r="I42" s="5"/>
      <c r="J42" s="26"/>
      <c r="K42" s="5"/>
      <c r="L42" s="4"/>
      <c r="M42" s="5"/>
      <c r="N42" s="4"/>
      <c r="O42" s="5"/>
      <c r="P42" s="14"/>
      <c r="Q42" s="76">
        <f t="shared" si="16"/>
        <v>0</v>
      </c>
      <c r="R42" s="187"/>
      <c r="S42" s="147"/>
      <c r="T42" s="155"/>
      <c r="U42" s="133"/>
      <c r="V42" s="141"/>
    </row>
    <row r="43" spans="1:22" ht="13.5" customHeight="1" thickBot="1">
      <c r="A43" s="106" t="s">
        <v>32</v>
      </c>
      <c r="B43" s="107"/>
      <c r="C43" s="111">
        <f aca="true" t="shared" si="17" ref="C43:Q43">SUM(C34:C42)</f>
        <v>0</v>
      </c>
      <c r="D43" s="111">
        <f t="shared" si="17"/>
        <v>0</v>
      </c>
      <c r="E43" s="111">
        <f t="shared" si="17"/>
        <v>0</v>
      </c>
      <c r="F43" s="111">
        <f t="shared" si="17"/>
        <v>0</v>
      </c>
      <c r="G43" s="111">
        <f t="shared" si="17"/>
        <v>0</v>
      </c>
      <c r="H43" s="111">
        <f t="shared" si="17"/>
        <v>0</v>
      </c>
      <c r="I43" s="111">
        <f t="shared" si="17"/>
        <v>0</v>
      </c>
      <c r="J43" s="111">
        <f t="shared" si="17"/>
        <v>0</v>
      </c>
      <c r="K43" s="111">
        <f t="shared" si="17"/>
        <v>0</v>
      </c>
      <c r="L43" s="111">
        <f t="shared" si="17"/>
        <v>0</v>
      </c>
      <c r="M43" s="111">
        <f t="shared" si="17"/>
        <v>0</v>
      </c>
      <c r="N43" s="111">
        <f t="shared" si="17"/>
        <v>0</v>
      </c>
      <c r="O43" s="111">
        <f t="shared" si="17"/>
        <v>0</v>
      </c>
      <c r="P43" s="112">
        <f t="shared" si="17"/>
        <v>0</v>
      </c>
      <c r="Q43" s="113">
        <f t="shared" si="17"/>
        <v>0</v>
      </c>
      <c r="R43" s="187"/>
      <c r="S43" s="147"/>
      <c r="T43" s="155"/>
      <c r="U43" s="133"/>
      <c r="V43" s="141"/>
    </row>
    <row r="44" spans="1:22" ht="16.5" customHeight="1" thickBot="1">
      <c r="A44" s="108" t="s">
        <v>34</v>
      </c>
      <c r="B44" s="107"/>
      <c r="C44" s="114">
        <f aca="true" t="shared" si="18" ref="C44:Q44">C43+C32</f>
        <v>0</v>
      </c>
      <c r="D44" s="114">
        <f t="shared" si="18"/>
        <v>0</v>
      </c>
      <c r="E44" s="114">
        <f t="shared" si="18"/>
        <v>0</v>
      </c>
      <c r="F44" s="114">
        <f t="shared" si="18"/>
        <v>0</v>
      </c>
      <c r="G44" s="114">
        <f t="shared" si="18"/>
        <v>0</v>
      </c>
      <c r="H44" s="114">
        <f t="shared" si="18"/>
        <v>0</v>
      </c>
      <c r="I44" s="114">
        <f t="shared" si="18"/>
        <v>0</v>
      </c>
      <c r="J44" s="114">
        <f t="shared" si="18"/>
        <v>0</v>
      </c>
      <c r="K44" s="114">
        <f t="shared" si="18"/>
        <v>0</v>
      </c>
      <c r="L44" s="114">
        <f t="shared" si="18"/>
        <v>0</v>
      </c>
      <c r="M44" s="114">
        <f t="shared" si="18"/>
        <v>0</v>
      </c>
      <c r="N44" s="114">
        <f t="shared" si="18"/>
        <v>0</v>
      </c>
      <c r="O44" s="114">
        <f t="shared" si="18"/>
        <v>0</v>
      </c>
      <c r="P44" s="114">
        <f t="shared" si="18"/>
        <v>0</v>
      </c>
      <c r="Q44" s="114">
        <f t="shared" si="18"/>
        <v>0</v>
      </c>
      <c r="R44" s="187"/>
      <c r="S44" s="148" t="s">
        <v>2</v>
      </c>
      <c r="T44" s="156">
        <f>SUM(T34:T43)</f>
        <v>0</v>
      </c>
      <c r="U44" s="150"/>
      <c r="V44" s="151"/>
    </row>
    <row r="45" spans="1:22" ht="16.5" customHeight="1" thickBot="1">
      <c r="A45" s="285"/>
      <c r="B45" s="286"/>
      <c r="C45" s="283" t="s">
        <v>44</v>
      </c>
      <c r="D45" s="284"/>
      <c r="E45" s="284"/>
      <c r="F45" s="284"/>
      <c r="G45" s="239"/>
      <c r="H45" s="238">
        <f>SUM(C44:I44)</f>
        <v>0</v>
      </c>
      <c r="I45" s="239"/>
      <c r="J45" s="283" t="s">
        <v>45</v>
      </c>
      <c r="K45" s="284"/>
      <c r="L45" s="284"/>
      <c r="M45" s="284"/>
      <c r="N45" s="239"/>
      <c r="O45" s="238">
        <f>SUM(J44:P44)</f>
        <v>0</v>
      </c>
      <c r="P45" s="239"/>
      <c r="Q45" s="281"/>
      <c r="R45" s="189"/>
      <c r="S45" s="275" t="s">
        <v>74</v>
      </c>
      <c r="T45" s="276"/>
      <c r="U45" s="276"/>
      <c r="V45" s="277"/>
    </row>
    <row r="46" spans="1:22" ht="16.5" customHeight="1" thickBot="1">
      <c r="A46" s="109"/>
      <c r="B46" s="110"/>
      <c r="C46" s="182" t="s">
        <v>13</v>
      </c>
      <c r="D46" s="184"/>
      <c r="E46" s="180"/>
      <c r="F46" s="181"/>
      <c r="G46" s="182" t="s">
        <v>22</v>
      </c>
      <c r="H46" s="183"/>
      <c r="I46" s="184"/>
      <c r="J46" s="180"/>
      <c r="K46" s="181"/>
      <c r="L46" s="182" t="s">
        <v>23</v>
      </c>
      <c r="M46" s="183"/>
      <c r="N46" s="184"/>
      <c r="O46" s="180"/>
      <c r="P46" s="181"/>
      <c r="Q46" s="282"/>
      <c r="R46" s="48"/>
      <c r="S46" s="278" t="s">
        <v>104</v>
      </c>
      <c r="T46" s="279"/>
      <c r="U46" s="279"/>
      <c r="V46" s="280"/>
    </row>
    <row r="47" spans="1:22" ht="12" customHeight="1">
      <c r="A47" s="187"/>
      <c r="B47" s="188"/>
      <c r="C47" s="188"/>
      <c r="D47" s="188"/>
      <c r="E47" s="188"/>
      <c r="F47" s="188"/>
      <c r="G47" s="188"/>
      <c r="H47" s="188"/>
      <c r="I47" s="188"/>
      <c r="J47" s="188"/>
      <c r="K47" s="188"/>
      <c r="L47" s="188"/>
      <c r="M47" s="188"/>
      <c r="N47" s="188"/>
      <c r="O47" s="188"/>
      <c r="P47" s="188"/>
      <c r="Q47" s="188"/>
      <c r="R47" s="189"/>
      <c r="S47" s="278" t="s">
        <v>105</v>
      </c>
      <c r="T47" s="279"/>
      <c r="U47" s="279"/>
      <c r="V47" s="280"/>
    </row>
    <row r="48" spans="1:22" ht="16.5" customHeight="1" thickBot="1">
      <c r="A48" s="41" t="s">
        <v>51</v>
      </c>
      <c r="B48" s="185"/>
      <c r="C48" s="185"/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5"/>
      <c r="R48" s="186"/>
      <c r="S48" s="272"/>
      <c r="T48" s="273"/>
      <c r="U48" s="273"/>
      <c r="V48" s="274"/>
    </row>
    <row r="49" spans="1:22" ht="16.5" customHeight="1">
      <c r="A49" s="187"/>
      <c r="B49" s="199"/>
      <c r="C49" s="199"/>
      <c r="D49" s="199"/>
      <c r="E49" s="199"/>
      <c r="F49" s="199"/>
      <c r="G49" s="199"/>
      <c r="H49" s="199"/>
      <c r="I49" s="199"/>
      <c r="J49" s="199"/>
      <c r="K49" s="199"/>
      <c r="L49" s="199"/>
      <c r="M49" s="199"/>
      <c r="N49" s="199"/>
      <c r="O49" s="199"/>
      <c r="P49" s="199"/>
      <c r="Q49" s="199"/>
      <c r="R49" s="200"/>
      <c r="S49" s="190"/>
      <c r="T49" s="191"/>
      <c r="U49" s="191"/>
      <c r="V49" s="192"/>
    </row>
    <row r="50" spans="1:22" ht="16.5" customHeight="1">
      <c r="A50" s="187"/>
      <c r="B50" s="199"/>
      <c r="C50" s="199"/>
      <c r="D50" s="199"/>
      <c r="E50" s="199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200"/>
      <c r="S50" s="193"/>
      <c r="T50" s="194"/>
      <c r="U50" s="194"/>
      <c r="V50" s="195"/>
    </row>
    <row r="51" spans="1:22" ht="16.5" customHeight="1">
      <c r="A51" s="187"/>
      <c r="B51" s="199"/>
      <c r="C51" s="199"/>
      <c r="D51" s="199"/>
      <c r="E51" s="199"/>
      <c r="F51" s="199"/>
      <c r="G51" s="199"/>
      <c r="H51" s="199"/>
      <c r="I51" s="199"/>
      <c r="J51" s="199"/>
      <c r="K51" s="199"/>
      <c r="L51" s="199"/>
      <c r="M51" s="199"/>
      <c r="N51" s="199"/>
      <c r="O51" s="199"/>
      <c r="P51" s="199"/>
      <c r="Q51" s="199"/>
      <c r="R51" s="200"/>
      <c r="S51" s="193"/>
      <c r="T51" s="194"/>
      <c r="U51" s="194"/>
      <c r="V51" s="195"/>
    </row>
    <row r="52" spans="1:22" ht="9" customHeight="1">
      <c r="A52" s="187"/>
      <c r="B52" s="188"/>
      <c r="C52" s="188"/>
      <c r="D52" s="188"/>
      <c r="E52" s="188"/>
      <c r="F52" s="188"/>
      <c r="G52" s="188"/>
      <c r="H52" s="188"/>
      <c r="I52" s="188"/>
      <c r="J52" s="188"/>
      <c r="K52" s="188"/>
      <c r="L52" s="188"/>
      <c r="M52" s="188"/>
      <c r="N52" s="188"/>
      <c r="O52" s="188"/>
      <c r="P52" s="188"/>
      <c r="Q52" s="188"/>
      <c r="R52" s="189"/>
      <c r="S52" s="193"/>
      <c r="T52" s="194"/>
      <c r="U52" s="194"/>
      <c r="V52" s="195"/>
    </row>
    <row r="53" spans="1:22" ht="15.75" customHeight="1">
      <c r="A53" s="243" t="s">
        <v>21</v>
      </c>
      <c r="B53" s="244"/>
      <c r="C53" s="244"/>
      <c r="D53" s="244"/>
      <c r="E53" s="244"/>
      <c r="F53" s="244"/>
      <c r="G53" s="244"/>
      <c r="H53" s="244"/>
      <c r="I53" s="188"/>
      <c r="J53" s="188"/>
      <c r="K53" s="188"/>
      <c r="L53" s="188"/>
      <c r="M53" s="188"/>
      <c r="N53" s="188"/>
      <c r="O53" s="188"/>
      <c r="P53" s="188"/>
      <c r="Q53" s="188"/>
      <c r="R53" s="189"/>
      <c r="S53" s="193"/>
      <c r="T53" s="194"/>
      <c r="U53" s="194"/>
      <c r="V53" s="195"/>
    </row>
    <row r="54" spans="1:22" ht="15.75" customHeight="1">
      <c r="A54" s="243" t="s">
        <v>20</v>
      </c>
      <c r="B54" s="244"/>
      <c r="C54" s="244"/>
      <c r="D54" s="244"/>
      <c r="E54" s="244"/>
      <c r="F54" s="244"/>
      <c r="G54" s="244"/>
      <c r="H54" s="244"/>
      <c r="I54" s="188"/>
      <c r="J54" s="188"/>
      <c r="K54" s="188"/>
      <c r="L54" s="188"/>
      <c r="M54" s="188"/>
      <c r="N54" s="188"/>
      <c r="O54" s="188"/>
      <c r="P54" s="188"/>
      <c r="Q54" s="188"/>
      <c r="R54" s="189"/>
      <c r="S54" s="193"/>
      <c r="T54" s="194"/>
      <c r="U54" s="194"/>
      <c r="V54" s="195"/>
    </row>
    <row r="55" spans="1:22" ht="12.75">
      <c r="A55" s="46"/>
      <c r="B55" s="228"/>
      <c r="C55" s="228"/>
      <c r="D55" s="228"/>
      <c r="E55" s="228"/>
      <c r="F55" s="178"/>
      <c r="G55" s="178"/>
      <c r="H55" s="178"/>
      <c r="I55" s="176"/>
      <c r="J55" s="176"/>
      <c r="K55" s="176"/>
      <c r="L55" s="176"/>
      <c r="M55" s="202"/>
      <c r="N55" s="202"/>
      <c r="O55" s="202"/>
      <c r="P55" s="202"/>
      <c r="Q55" s="202"/>
      <c r="R55" s="258"/>
      <c r="S55" s="193"/>
      <c r="T55" s="194"/>
      <c r="U55" s="194"/>
      <c r="V55" s="195"/>
    </row>
    <row r="56" spans="1:22" ht="12.75">
      <c r="A56" s="40" t="s">
        <v>46</v>
      </c>
      <c r="B56" s="229"/>
      <c r="C56" s="229"/>
      <c r="D56" s="229"/>
      <c r="E56" s="229"/>
      <c r="F56" s="179"/>
      <c r="G56" s="179"/>
      <c r="H56" s="179"/>
      <c r="I56" s="45"/>
      <c r="J56" s="232" t="s">
        <v>29</v>
      </c>
      <c r="K56" s="232"/>
      <c r="L56" s="232"/>
      <c r="M56" s="203"/>
      <c r="N56" s="203"/>
      <c r="O56" s="203"/>
      <c r="P56" s="203"/>
      <c r="Q56" s="259"/>
      <c r="R56" s="260"/>
      <c r="S56" s="193"/>
      <c r="T56" s="194"/>
      <c r="U56" s="194"/>
      <c r="V56" s="195"/>
    </row>
    <row r="57" spans="1:22" ht="16.5" customHeight="1" thickBot="1">
      <c r="A57" s="46"/>
      <c r="B57" s="201" t="s">
        <v>10</v>
      </c>
      <c r="C57" s="201"/>
      <c r="D57" s="201"/>
      <c r="E57" s="201"/>
      <c r="F57" s="201" t="s">
        <v>11</v>
      </c>
      <c r="G57" s="201"/>
      <c r="H57" s="201"/>
      <c r="I57" s="176"/>
      <c r="J57" s="176"/>
      <c r="K57" s="176"/>
      <c r="L57" s="176"/>
      <c r="M57" s="231" t="s">
        <v>10</v>
      </c>
      <c r="N57" s="231"/>
      <c r="O57" s="231"/>
      <c r="P57" s="231"/>
      <c r="Q57" s="176" t="s">
        <v>11</v>
      </c>
      <c r="R57" s="177"/>
      <c r="S57" s="193"/>
      <c r="T57" s="194"/>
      <c r="U57" s="194"/>
      <c r="V57" s="195"/>
    </row>
    <row r="58" spans="1:22" ht="15.75" customHeight="1">
      <c r="A58" s="187"/>
      <c r="B58" s="188"/>
      <c r="C58" s="188"/>
      <c r="D58" s="188"/>
      <c r="E58" s="188"/>
      <c r="F58" s="188"/>
      <c r="G58" s="188"/>
      <c r="H58" s="188"/>
      <c r="I58" s="189"/>
      <c r="J58" s="248" t="s">
        <v>54</v>
      </c>
      <c r="K58" s="249"/>
      <c r="L58" s="249"/>
      <c r="M58" s="249"/>
      <c r="N58" s="249"/>
      <c r="O58" s="249"/>
      <c r="P58" s="249"/>
      <c r="Q58" s="249"/>
      <c r="R58" s="250"/>
      <c r="S58" s="193"/>
      <c r="T58" s="194"/>
      <c r="U58" s="194"/>
      <c r="V58" s="195"/>
    </row>
    <row r="59" spans="1:22" ht="12.75">
      <c r="A59" s="46"/>
      <c r="B59" s="228"/>
      <c r="C59" s="228"/>
      <c r="D59" s="228"/>
      <c r="E59" s="228"/>
      <c r="F59" s="178"/>
      <c r="G59" s="178"/>
      <c r="H59" s="178"/>
      <c r="I59" s="188"/>
      <c r="J59" s="251"/>
      <c r="K59" s="252"/>
      <c r="L59" s="252"/>
      <c r="M59" s="252"/>
      <c r="N59" s="252"/>
      <c r="O59" s="252"/>
      <c r="P59" s="252"/>
      <c r="Q59" s="252"/>
      <c r="R59" s="253"/>
      <c r="S59" s="193"/>
      <c r="T59" s="194"/>
      <c r="U59" s="194"/>
      <c r="V59" s="195"/>
    </row>
    <row r="60" spans="1:22" ht="12.75">
      <c r="A60" s="40" t="s">
        <v>47</v>
      </c>
      <c r="B60" s="229"/>
      <c r="C60" s="229"/>
      <c r="D60" s="229"/>
      <c r="E60" s="229"/>
      <c r="F60" s="179"/>
      <c r="G60" s="179"/>
      <c r="H60" s="179"/>
      <c r="I60" s="188"/>
      <c r="J60" s="255" t="s">
        <v>52</v>
      </c>
      <c r="K60" s="256"/>
      <c r="L60" s="256"/>
      <c r="M60" s="256"/>
      <c r="N60" s="256"/>
      <c r="O60" s="256"/>
      <c r="P60" s="256"/>
      <c r="Q60" s="256"/>
      <c r="R60" s="257"/>
      <c r="S60" s="193"/>
      <c r="T60" s="194"/>
      <c r="U60" s="194"/>
      <c r="V60" s="195"/>
    </row>
    <row r="61" spans="1:22" ht="13.5" thickBot="1">
      <c r="A61" s="47"/>
      <c r="B61" s="204" t="s">
        <v>10</v>
      </c>
      <c r="C61" s="204"/>
      <c r="D61" s="204"/>
      <c r="E61" s="204"/>
      <c r="F61" s="204" t="s">
        <v>11</v>
      </c>
      <c r="G61" s="204"/>
      <c r="H61" s="204"/>
      <c r="I61" s="254"/>
      <c r="J61" s="245" t="s">
        <v>53</v>
      </c>
      <c r="K61" s="246"/>
      <c r="L61" s="246"/>
      <c r="M61" s="246"/>
      <c r="N61" s="246"/>
      <c r="O61" s="246"/>
      <c r="P61" s="246"/>
      <c r="Q61" s="246"/>
      <c r="R61" s="247"/>
      <c r="S61" s="196"/>
      <c r="T61" s="197"/>
      <c r="U61" s="197"/>
      <c r="V61" s="198"/>
    </row>
    <row r="62" ht="12.75">
      <c r="R62"/>
    </row>
    <row r="63" ht="12.75">
      <c r="R63"/>
    </row>
    <row r="64" spans="19:21" ht="12.75">
      <c r="S64" s="132"/>
      <c r="T64" s="73"/>
      <c r="U64" s="73"/>
    </row>
    <row r="65" spans="19:21" ht="12.75">
      <c r="S65" s="132"/>
      <c r="T65" s="73"/>
      <c r="U65" s="73"/>
    </row>
    <row r="66" spans="19:21" ht="12.75">
      <c r="S66" s="132"/>
      <c r="T66" s="73"/>
      <c r="U66" s="73"/>
    </row>
  </sheetData>
  <sheetProtection/>
  <mergeCells count="78">
    <mergeCell ref="Q57:R57"/>
    <mergeCell ref="F55:H56"/>
    <mergeCell ref="J46:K46"/>
    <mergeCell ref="L46:N46"/>
    <mergeCell ref="O46:P46"/>
    <mergeCell ref="B48:R48"/>
    <mergeCell ref="A52:R52"/>
    <mergeCell ref="S49:V61"/>
    <mergeCell ref="B49:R49"/>
    <mergeCell ref="B50:R50"/>
    <mergeCell ref="B51:R51"/>
    <mergeCell ref="F59:H60"/>
    <mergeCell ref="F57:H57"/>
    <mergeCell ref="M55:P56"/>
    <mergeCell ref="B61:E61"/>
    <mergeCell ref="B57:E57"/>
    <mergeCell ref="I55:L55"/>
    <mergeCell ref="S31:V31"/>
    <mergeCell ref="S8:V9"/>
    <mergeCell ref="O8:P8"/>
    <mergeCell ref="A9:P9"/>
    <mergeCell ref="L10:M10"/>
    <mergeCell ref="A11:P11"/>
    <mergeCell ref="A12:B12"/>
    <mergeCell ref="B1:R1"/>
    <mergeCell ref="B2:R2"/>
    <mergeCell ref="F6:H6"/>
    <mergeCell ref="G8:H8"/>
    <mergeCell ref="B6:D6"/>
    <mergeCell ref="B5:R5"/>
    <mergeCell ref="R33:R45"/>
    <mergeCell ref="B59:E60"/>
    <mergeCell ref="E10:K10"/>
    <mergeCell ref="B55:E56"/>
    <mergeCell ref="M57:P57"/>
    <mergeCell ref="J56:L56"/>
    <mergeCell ref="C46:D46"/>
    <mergeCell ref="E46:F46"/>
    <mergeCell ref="G46:I46"/>
    <mergeCell ref="B10:D10"/>
    <mergeCell ref="A1:A2"/>
    <mergeCell ref="A3:A4"/>
    <mergeCell ref="B3:R4"/>
    <mergeCell ref="I53:R54"/>
    <mergeCell ref="A49:A51"/>
    <mergeCell ref="O45:P45"/>
    <mergeCell ref="C12:P12"/>
    <mergeCell ref="E8:F8"/>
    <mergeCell ref="N10:P10"/>
    <mergeCell ref="B8:D8"/>
    <mergeCell ref="F61:H61"/>
    <mergeCell ref="A53:H53"/>
    <mergeCell ref="A54:H54"/>
    <mergeCell ref="J61:R61"/>
    <mergeCell ref="A58:I58"/>
    <mergeCell ref="J58:R59"/>
    <mergeCell ref="I57:L57"/>
    <mergeCell ref="I59:I61"/>
    <mergeCell ref="J60:R60"/>
    <mergeCell ref="Q55:R56"/>
    <mergeCell ref="X6:AC6"/>
    <mergeCell ref="X7:AC7"/>
    <mergeCell ref="I6:J6"/>
    <mergeCell ref="K6:L6"/>
    <mergeCell ref="O6:R6"/>
    <mergeCell ref="A7:P7"/>
    <mergeCell ref="Q7:R13"/>
    <mergeCell ref="J8:K8"/>
    <mergeCell ref="S48:V48"/>
    <mergeCell ref="A47:R47"/>
    <mergeCell ref="S45:V45"/>
    <mergeCell ref="S46:V46"/>
    <mergeCell ref="S47:V47"/>
    <mergeCell ref="Q45:Q46"/>
    <mergeCell ref="H45:I45"/>
    <mergeCell ref="C45:G45"/>
    <mergeCell ref="J45:N45"/>
    <mergeCell ref="A45:B45"/>
  </mergeCells>
  <printOptions horizontalCentered="1" verticalCentered="1"/>
  <pageMargins left="0.25" right="0.25" top="0.25" bottom="0.25" header="0.5" footer="0"/>
  <pageSetup blackAndWhite="1" fitToHeight="1" fitToWidth="1" horizontalDpi="600" verticalDpi="600" orientation="landscape" scale="68" r:id="rId2"/>
  <legacy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A1:AC66"/>
  <sheetViews>
    <sheetView showZeros="0" zoomScalePageLayoutView="0" workbookViewId="0" topLeftCell="A19">
      <selection activeCell="G8" sqref="G8:H8"/>
    </sheetView>
  </sheetViews>
  <sheetFormatPr defaultColWidth="9.140625" defaultRowHeight="12.75"/>
  <cols>
    <col min="1" max="1" width="13.00390625" style="0" customWidth="1"/>
    <col min="2" max="2" width="14.140625" style="0" customWidth="1"/>
    <col min="3" max="7" width="5.57421875" style="0" customWidth="1"/>
    <col min="8" max="8" width="5.421875" style="0" customWidth="1"/>
    <col min="9" max="9" width="5.57421875" style="0" customWidth="1"/>
    <col min="10" max="12" width="5.421875" style="0" customWidth="1"/>
    <col min="13" max="13" width="5.57421875" style="0" customWidth="1"/>
    <col min="14" max="15" width="5.421875" style="0" customWidth="1"/>
    <col min="16" max="16" width="5.28125" style="0" customWidth="1"/>
    <col min="17" max="17" width="6.421875" style="0" bestFit="1" customWidth="1"/>
    <col min="18" max="18" width="7.7109375" style="3" bestFit="1" customWidth="1"/>
    <col min="19" max="19" width="13.28125" style="115" customWidth="1"/>
    <col min="20" max="20" width="12.00390625" style="50" customWidth="1"/>
    <col min="21" max="21" width="10.7109375" style="50" customWidth="1"/>
    <col min="22" max="22" width="10.28125" style="50" customWidth="1"/>
    <col min="23" max="23" width="6.140625" style="50" customWidth="1"/>
    <col min="24" max="24" width="14.57421875" style="50" customWidth="1"/>
    <col min="25" max="25" width="10.28125" style="50" bestFit="1" customWidth="1"/>
    <col min="26" max="26" width="11.00390625" style="50" customWidth="1"/>
    <col min="27" max="27" width="10.28125" style="50" bestFit="1" customWidth="1"/>
    <col min="28" max="29" width="12.28125" style="50" bestFit="1" customWidth="1"/>
    <col min="30" max="16384" width="9.140625" style="50" customWidth="1"/>
  </cols>
  <sheetData>
    <row r="1" spans="1:22" ht="12.75">
      <c r="A1" s="234" t="s">
        <v>59</v>
      </c>
      <c r="B1" s="218" t="s">
        <v>14</v>
      </c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9"/>
      <c r="S1" s="127"/>
      <c r="T1" s="116" t="s">
        <v>106</v>
      </c>
      <c r="U1" s="117"/>
      <c r="V1" s="118"/>
    </row>
    <row r="2" spans="1:22" ht="12.75">
      <c r="A2" s="235"/>
      <c r="B2" s="201" t="s">
        <v>71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20"/>
      <c r="S2" s="128"/>
      <c r="T2" s="53"/>
      <c r="U2" s="53"/>
      <c r="V2" s="54"/>
    </row>
    <row r="3" spans="1:22" ht="12.75">
      <c r="A3" s="235" t="s">
        <v>87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6"/>
      <c r="S3" s="128"/>
      <c r="T3" s="53" t="s">
        <v>72</v>
      </c>
      <c r="U3" s="53"/>
      <c r="V3" s="54"/>
    </row>
    <row r="4" spans="1:22" ht="13.5" thickBot="1">
      <c r="A4" s="237"/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6"/>
      <c r="S4" s="128"/>
      <c r="T4" s="119" t="s">
        <v>60</v>
      </c>
      <c r="U4" s="53"/>
      <c r="V4" s="54"/>
    </row>
    <row r="5" spans="1:22" ht="16.5" thickBot="1">
      <c r="A5" s="152"/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6"/>
      <c r="S5" s="128"/>
      <c r="T5" s="119" t="s">
        <v>61</v>
      </c>
      <c r="U5" s="53"/>
      <c r="V5" s="54"/>
    </row>
    <row r="6" spans="1:29" ht="13.5" thickBot="1">
      <c r="A6" s="40" t="s">
        <v>16</v>
      </c>
      <c r="B6" s="224">
        <f>'Pay19_09-04-12'!B6:D6</f>
        <v>0</v>
      </c>
      <c r="C6" s="224"/>
      <c r="D6" s="224"/>
      <c r="E6" s="42" t="s">
        <v>58</v>
      </c>
      <c r="F6" s="222">
        <f>'Pay18_08-21-12'!F6:H6</f>
        <v>0</v>
      </c>
      <c r="G6" s="222"/>
      <c r="H6" s="222"/>
      <c r="I6" s="267" t="s">
        <v>31</v>
      </c>
      <c r="J6" s="267"/>
      <c r="K6" s="268">
        <f>'Pay19_09-04-12'!K6:L6</f>
        <v>0</v>
      </c>
      <c r="L6" s="268"/>
      <c r="M6" s="39"/>
      <c r="N6" s="44" t="s">
        <v>42</v>
      </c>
      <c r="O6" s="224">
        <f>'Pay19_09-04-12'!O6:R6</f>
        <v>0</v>
      </c>
      <c r="P6" s="224"/>
      <c r="Q6" s="224"/>
      <c r="R6" s="269"/>
      <c r="S6" s="128"/>
      <c r="T6" s="119" t="s">
        <v>62</v>
      </c>
      <c r="U6" s="53"/>
      <c r="V6" s="54"/>
      <c r="X6" s="261" t="s">
        <v>41</v>
      </c>
      <c r="Y6" s="262"/>
      <c r="Z6" s="262"/>
      <c r="AA6" s="262"/>
      <c r="AB6" s="262"/>
      <c r="AC6" s="263"/>
    </row>
    <row r="7" spans="1:29" ht="6" customHeight="1" thickBot="1">
      <c r="A7" s="213"/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270"/>
      <c r="R7" s="271"/>
      <c r="S7" s="129"/>
      <c r="T7" s="120"/>
      <c r="U7" s="120"/>
      <c r="V7" s="121"/>
      <c r="X7" s="264"/>
      <c r="Y7" s="265"/>
      <c r="Z7" s="265"/>
      <c r="AA7" s="265"/>
      <c r="AB7" s="265"/>
      <c r="AC7" s="266"/>
    </row>
    <row r="8" spans="1:29" ht="15" customHeight="1">
      <c r="A8" s="40" t="s">
        <v>17</v>
      </c>
      <c r="B8" s="224">
        <f>'Pay19_09-04-12'!B8:D8</f>
        <v>0</v>
      </c>
      <c r="C8" s="224"/>
      <c r="D8" s="224"/>
      <c r="E8" s="232" t="s">
        <v>18</v>
      </c>
      <c r="F8" s="232"/>
      <c r="G8" s="223">
        <f>'Pay19_09-04-12'!G8:H8+14</f>
        <v>41157</v>
      </c>
      <c r="H8" s="223"/>
      <c r="I8" s="43" t="s">
        <v>19</v>
      </c>
      <c r="J8" s="223">
        <f>G8+13</f>
        <v>41170</v>
      </c>
      <c r="K8" s="223"/>
      <c r="L8" s="39"/>
      <c r="M8" s="42" t="s">
        <v>12</v>
      </c>
      <c r="N8" s="15">
        <f>'Pay19_09-04-12'!N8</f>
        <v>0</v>
      </c>
      <c r="O8" s="188"/>
      <c r="P8" s="188"/>
      <c r="Q8" s="188"/>
      <c r="R8" s="189"/>
      <c r="S8" s="207"/>
      <c r="T8" s="208"/>
      <c r="U8" s="208"/>
      <c r="V8" s="209"/>
      <c r="X8" s="52" t="s">
        <v>24</v>
      </c>
      <c r="Y8" s="34"/>
      <c r="Z8" s="53"/>
      <c r="AA8" s="53"/>
      <c r="AB8" s="53"/>
      <c r="AC8" s="54"/>
    </row>
    <row r="9" spans="1:29" ht="6" customHeight="1" thickBot="1">
      <c r="A9" s="213"/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88"/>
      <c r="R9" s="189"/>
      <c r="S9" s="210"/>
      <c r="T9" s="211"/>
      <c r="U9" s="211"/>
      <c r="V9" s="212"/>
      <c r="X9" s="52"/>
      <c r="Y9" s="34"/>
      <c r="Z9" s="53"/>
      <c r="AA9" s="53"/>
      <c r="AB9" s="53"/>
      <c r="AC9" s="54"/>
    </row>
    <row r="10" spans="1:29" ht="13.5" customHeight="1">
      <c r="A10" s="41" t="s">
        <v>48</v>
      </c>
      <c r="B10" s="233">
        <f>'Pay19_09-04-12'!B10:D10</f>
        <v>0</v>
      </c>
      <c r="C10" s="233"/>
      <c r="D10" s="233"/>
      <c r="E10" s="230" t="s">
        <v>49</v>
      </c>
      <c r="F10" s="230"/>
      <c r="G10" s="230"/>
      <c r="H10" s="230"/>
      <c r="I10" s="230"/>
      <c r="J10" s="230"/>
      <c r="K10" s="230"/>
      <c r="L10" s="214">
        <f>J8+10</f>
        <v>41180</v>
      </c>
      <c r="M10" s="215"/>
      <c r="N10" s="188"/>
      <c r="O10" s="188"/>
      <c r="P10" s="188"/>
      <c r="Q10" s="188"/>
      <c r="R10" s="188"/>
      <c r="S10" s="130"/>
      <c r="T10" s="122"/>
      <c r="U10" s="123"/>
      <c r="V10" s="123"/>
      <c r="X10" s="52"/>
      <c r="Y10" s="34"/>
      <c r="Z10" s="53"/>
      <c r="AA10" s="53"/>
      <c r="AB10" s="53"/>
      <c r="AC10" s="54"/>
    </row>
    <row r="11" spans="1:29" ht="13.5" customHeight="1" thickBot="1">
      <c r="A11" s="213"/>
      <c r="B11" s="176"/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88"/>
      <c r="R11" s="188"/>
      <c r="S11" s="131"/>
      <c r="T11" s="124"/>
      <c r="U11" s="124"/>
      <c r="V11" s="125"/>
      <c r="X11" s="52" t="s">
        <v>35</v>
      </c>
      <c r="Y11" s="32">
        <f>Y8/2080</f>
        <v>0</v>
      </c>
      <c r="Z11" s="53"/>
      <c r="AA11" s="53"/>
      <c r="AB11" s="53"/>
      <c r="AC11" s="54"/>
    </row>
    <row r="12" spans="1:29" ht="14.25" customHeight="1" thickBot="1">
      <c r="A12" s="216"/>
      <c r="B12" s="217"/>
      <c r="C12" s="240" t="s">
        <v>43</v>
      </c>
      <c r="D12" s="241"/>
      <c r="E12" s="241"/>
      <c r="F12" s="241"/>
      <c r="G12" s="241"/>
      <c r="H12" s="241"/>
      <c r="I12" s="241"/>
      <c r="J12" s="241"/>
      <c r="K12" s="241"/>
      <c r="L12" s="241"/>
      <c r="M12" s="241"/>
      <c r="N12" s="241"/>
      <c r="O12" s="241"/>
      <c r="P12" s="242"/>
      <c r="Q12" s="188"/>
      <c r="R12" s="188"/>
      <c r="S12" s="131"/>
      <c r="T12" s="124" t="s">
        <v>63</v>
      </c>
      <c r="U12" s="124"/>
      <c r="V12" s="125"/>
      <c r="X12" s="52" t="s">
        <v>36</v>
      </c>
      <c r="Y12" s="33"/>
      <c r="Z12" s="53"/>
      <c r="AA12" s="53"/>
      <c r="AB12" s="53"/>
      <c r="AC12" s="54"/>
    </row>
    <row r="13" spans="1:29" ht="13.5" thickBot="1">
      <c r="A13" s="77" t="s">
        <v>56</v>
      </c>
      <c r="B13" s="78" t="s">
        <v>55</v>
      </c>
      <c r="C13" s="81">
        <f>G8</f>
        <v>41157</v>
      </c>
      <c r="D13" s="82">
        <f aca="true" t="shared" si="0" ref="D13:P13">C13+1</f>
        <v>41158</v>
      </c>
      <c r="E13" s="83">
        <f t="shared" si="0"/>
        <v>41159</v>
      </c>
      <c r="F13" s="82">
        <f t="shared" si="0"/>
        <v>41160</v>
      </c>
      <c r="G13" s="83">
        <f t="shared" si="0"/>
        <v>41161</v>
      </c>
      <c r="H13" s="82">
        <f t="shared" si="0"/>
        <v>41162</v>
      </c>
      <c r="I13" s="83">
        <f t="shared" si="0"/>
        <v>41163</v>
      </c>
      <c r="J13" s="84">
        <f t="shared" si="0"/>
        <v>41164</v>
      </c>
      <c r="K13" s="83">
        <f t="shared" si="0"/>
        <v>41165</v>
      </c>
      <c r="L13" s="82">
        <f t="shared" si="0"/>
        <v>41166</v>
      </c>
      <c r="M13" s="83">
        <f t="shared" si="0"/>
        <v>41167</v>
      </c>
      <c r="N13" s="82">
        <f t="shared" si="0"/>
        <v>41168</v>
      </c>
      <c r="O13" s="83">
        <f t="shared" si="0"/>
        <v>41169</v>
      </c>
      <c r="P13" s="85">
        <f t="shared" si="0"/>
        <v>41170</v>
      </c>
      <c r="Q13" s="188"/>
      <c r="R13" s="188"/>
      <c r="S13" s="131"/>
      <c r="T13" s="124" t="s">
        <v>75</v>
      </c>
      <c r="U13" s="124"/>
      <c r="V13" s="125"/>
      <c r="X13" s="55"/>
      <c r="Y13" s="51" t="s">
        <v>37</v>
      </c>
      <c r="Z13" s="51" t="s">
        <v>37</v>
      </c>
      <c r="AA13" s="51" t="s">
        <v>25</v>
      </c>
      <c r="AB13" s="51" t="s">
        <v>27</v>
      </c>
      <c r="AC13" s="56" t="s">
        <v>2</v>
      </c>
    </row>
    <row r="14" spans="1:29" ht="13.5" thickBot="1">
      <c r="A14" s="79" t="s">
        <v>57</v>
      </c>
      <c r="B14" s="80" t="s">
        <v>50</v>
      </c>
      <c r="C14" s="86">
        <f aca="true" t="shared" si="1" ref="C14:P14">WEEKDAY(C13)</f>
        <v>4</v>
      </c>
      <c r="D14" s="87">
        <f t="shared" si="1"/>
        <v>5</v>
      </c>
      <c r="E14" s="88">
        <f t="shared" si="1"/>
        <v>6</v>
      </c>
      <c r="F14" s="87">
        <f t="shared" si="1"/>
        <v>7</v>
      </c>
      <c r="G14" s="88">
        <f t="shared" si="1"/>
        <v>1</v>
      </c>
      <c r="H14" s="87">
        <f t="shared" si="1"/>
        <v>2</v>
      </c>
      <c r="I14" s="88">
        <f t="shared" si="1"/>
        <v>3</v>
      </c>
      <c r="J14" s="89">
        <f t="shared" si="1"/>
        <v>4</v>
      </c>
      <c r="K14" s="88">
        <f t="shared" si="1"/>
        <v>5</v>
      </c>
      <c r="L14" s="87">
        <f t="shared" si="1"/>
        <v>6</v>
      </c>
      <c r="M14" s="88">
        <f t="shared" si="1"/>
        <v>7</v>
      </c>
      <c r="N14" s="87">
        <f t="shared" si="1"/>
        <v>1</v>
      </c>
      <c r="O14" s="88">
        <f t="shared" si="1"/>
        <v>2</v>
      </c>
      <c r="P14" s="90">
        <f t="shared" si="1"/>
        <v>3</v>
      </c>
      <c r="Q14" s="91" t="s">
        <v>2</v>
      </c>
      <c r="R14" s="142" t="s">
        <v>15</v>
      </c>
      <c r="S14" s="131"/>
      <c r="T14" s="124" t="s">
        <v>65</v>
      </c>
      <c r="U14" s="124"/>
      <c r="V14" s="125"/>
      <c r="X14" s="57"/>
      <c r="Y14" s="58" t="s">
        <v>38</v>
      </c>
      <c r="Z14" s="58" t="s">
        <v>39</v>
      </c>
      <c r="AA14" s="58" t="s">
        <v>26</v>
      </c>
      <c r="AB14" s="58" t="s">
        <v>28</v>
      </c>
      <c r="AC14" s="59" t="s">
        <v>40</v>
      </c>
    </row>
    <row r="15" spans="1:29" ht="15.75" customHeight="1">
      <c r="A15" s="172">
        <f>'Pay19_09-04-12'!A15</f>
        <v>0</v>
      </c>
      <c r="B15" s="157">
        <f>'Pay19_09-04-12'!B15</f>
        <v>1</v>
      </c>
      <c r="C15" s="27"/>
      <c r="D15" s="28"/>
      <c r="E15" s="29"/>
      <c r="F15" s="7"/>
      <c r="G15" s="8"/>
      <c r="H15" s="28"/>
      <c r="I15" s="29"/>
      <c r="J15" s="30"/>
      <c r="K15" s="29"/>
      <c r="L15" s="28"/>
      <c r="M15" s="8"/>
      <c r="N15" s="7"/>
      <c r="O15" s="29"/>
      <c r="P15" s="31"/>
      <c r="Q15" s="93">
        <f>SUM(C15:P15)</f>
        <v>0</v>
      </c>
      <c r="R15" s="161">
        <f>ROUND(IF(Q15&gt;0,Q15/$Q$32,B15),2)</f>
        <v>1</v>
      </c>
      <c r="S15" s="158"/>
      <c r="T15" s="124" t="s">
        <v>76</v>
      </c>
      <c r="U15" s="124"/>
      <c r="V15" s="125"/>
      <c r="X15" s="173">
        <f aca="true" t="shared" si="2" ref="X15:X31">A15</f>
        <v>0</v>
      </c>
      <c r="Y15" s="36"/>
      <c r="Z15" s="60">
        <f aca="true" t="shared" si="3" ref="Z15:Z31">(AA15+AB15)*Y15</f>
        <v>0</v>
      </c>
      <c r="AA15" s="61">
        <f aca="true" t="shared" si="4" ref="AA15:AA31">IF($B$32&gt;0,80*$Y$11*R15,($Y$11*Q15)+($Y$11*$Q$43*R15))</f>
        <v>0</v>
      </c>
      <c r="AB15" s="62">
        <f aca="true" t="shared" si="5" ref="AB15:AB31">AA15*$Y$12</f>
        <v>0</v>
      </c>
      <c r="AC15" s="62">
        <f aca="true" t="shared" si="6" ref="AC15:AC31">SUM(Z15:AB15)</f>
        <v>0</v>
      </c>
    </row>
    <row r="16" spans="1:29" ht="15.75" customHeight="1">
      <c r="A16" s="172">
        <f>'Pay19_09-04-12'!A16</f>
        <v>0</v>
      </c>
      <c r="B16" s="157">
        <f>'Pay19_09-04-12'!B16</f>
        <v>0</v>
      </c>
      <c r="C16" s="10"/>
      <c r="D16" s="2"/>
      <c r="E16" s="1"/>
      <c r="F16" s="2"/>
      <c r="G16" s="1"/>
      <c r="H16" s="2"/>
      <c r="I16" s="1"/>
      <c r="J16" s="6"/>
      <c r="K16" s="1"/>
      <c r="L16" s="2"/>
      <c r="M16" s="1"/>
      <c r="N16" s="2"/>
      <c r="O16" s="1"/>
      <c r="P16" s="13"/>
      <c r="Q16" s="93">
        <f aca="true" t="shared" si="7" ref="Q16:Q31">SUM(C16:P16)</f>
        <v>0</v>
      </c>
      <c r="R16" s="162">
        <f aca="true" t="shared" si="8" ref="R16:R31">ROUND(IF(Q16&gt;0,Q16/$Q$32,B16),2)</f>
        <v>0</v>
      </c>
      <c r="S16" s="158"/>
      <c r="T16" s="124" t="s">
        <v>66</v>
      </c>
      <c r="U16" s="124"/>
      <c r="V16" s="125"/>
      <c r="X16" s="174">
        <f t="shared" si="2"/>
        <v>0</v>
      </c>
      <c r="Y16" s="37"/>
      <c r="Z16" s="63">
        <f t="shared" si="3"/>
        <v>0</v>
      </c>
      <c r="AA16" s="64">
        <f t="shared" si="4"/>
        <v>0</v>
      </c>
      <c r="AB16" s="65">
        <f t="shared" si="5"/>
        <v>0</v>
      </c>
      <c r="AC16" s="65">
        <f t="shared" si="6"/>
        <v>0</v>
      </c>
    </row>
    <row r="17" spans="1:29" ht="15.75" customHeight="1">
      <c r="A17" s="172">
        <f>'Pay19_09-04-12'!A17</f>
        <v>0</v>
      </c>
      <c r="B17" s="157">
        <f>'Pay19_09-04-12'!B17</f>
        <v>0</v>
      </c>
      <c r="C17" s="10"/>
      <c r="D17" s="2"/>
      <c r="E17" s="49"/>
      <c r="F17" s="2"/>
      <c r="G17" s="1"/>
      <c r="H17" s="2"/>
      <c r="I17" s="1"/>
      <c r="J17" s="6"/>
      <c r="K17" s="1"/>
      <c r="L17" s="2"/>
      <c r="M17" s="1"/>
      <c r="N17" s="2"/>
      <c r="O17" s="1"/>
      <c r="P17" s="13"/>
      <c r="Q17" s="93">
        <f t="shared" si="7"/>
        <v>0</v>
      </c>
      <c r="R17" s="162">
        <f t="shared" si="8"/>
        <v>0</v>
      </c>
      <c r="S17" s="158"/>
      <c r="T17" s="124" t="s">
        <v>64</v>
      </c>
      <c r="U17" s="124"/>
      <c r="V17" s="125"/>
      <c r="X17" s="174">
        <f t="shared" si="2"/>
        <v>0</v>
      </c>
      <c r="Y17" s="37"/>
      <c r="Z17" s="63">
        <f t="shared" si="3"/>
        <v>0</v>
      </c>
      <c r="AA17" s="64">
        <f t="shared" si="4"/>
        <v>0</v>
      </c>
      <c r="AB17" s="65">
        <f t="shared" si="5"/>
        <v>0</v>
      </c>
      <c r="AC17" s="65">
        <f t="shared" si="6"/>
        <v>0</v>
      </c>
    </row>
    <row r="18" spans="1:29" ht="15.75" customHeight="1">
      <c r="A18" s="172">
        <f>'Pay19_09-04-12'!A18</f>
        <v>0</v>
      </c>
      <c r="B18" s="157">
        <f>'Pay19_09-04-12'!B18</f>
        <v>0</v>
      </c>
      <c r="C18" s="10"/>
      <c r="D18" s="2"/>
      <c r="E18" s="1"/>
      <c r="F18" s="2"/>
      <c r="G18" s="1"/>
      <c r="H18" s="2"/>
      <c r="I18" s="1"/>
      <c r="J18" s="6"/>
      <c r="K18" s="1"/>
      <c r="L18" s="2"/>
      <c r="M18" s="1"/>
      <c r="N18" s="2"/>
      <c r="O18" s="1"/>
      <c r="P18" s="13"/>
      <c r="Q18" s="93">
        <f t="shared" si="7"/>
        <v>0</v>
      </c>
      <c r="R18" s="162">
        <f t="shared" si="8"/>
        <v>0</v>
      </c>
      <c r="S18" s="158"/>
      <c r="T18" s="124" t="s">
        <v>67</v>
      </c>
      <c r="U18" s="124"/>
      <c r="V18" s="125"/>
      <c r="X18" s="174">
        <f t="shared" si="2"/>
        <v>0</v>
      </c>
      <c r="Y18" s="37"/>
      <c r="Z18" s="63">
        <f t="shared" si="3"/>
        <v>0</v>
      </c>
      <c r="AA18" s="64">
        <f t="shared" si="4"/>
        <v>0</v>
      </c>
      <c r="AB18" s="65">
        <f t="shared" si="5"/>
        <v>0</v>
      </c>
      <c r="AC18" s="65">
        <f t="shared" si="6"/>
        <v>0</v>
      </c>
    </row>
    <row r="19" spans="1:29" ht="15.75" customHeight="1">
      <c r="A19" s="172">
        <f>'Pay19_09-04-12'!A19</f>
        <v>0</v>
      </c>
      <c r="B19" s="157">
        <f>'Pay19_09-04-12'!B19</f>
        <v>0</v>
      </c>
      <c r="C19" s="10"/>
      <c r="D19" s="2"/>
      <c r="E19" s="1"/>
      <c r="F19" s="2"/>
      <c r="G19" s="1"/>
      <c r="H19" s="159"/>
      <c r="I19" s="13"/>
      <c r="J19" s="6"/>
      <c r="K19" s="1"/>
      <c r="L19" s="2"/>
      <c r="M19" s="1"/>
      <c r="N19" s="2"/>
      <c r="O19" s="1"/>
      <c r="P19" s="13"/>
      <c r="Q19" s="93">
        <f t="shared" si="7"/>
        <v>0</v>
      </c>
      <c r="R19" s="162">
        <f t="shared" si="8"/>
        <v>0</v>
      </c>
      <c r="S19" s="158"/>
      <c r="T19" s="124" t="s">
        <v>73</v>
      </c>
      <c r="U19" s="124"/>
      <c r="V19" s="125"/>
      <c r="X19" s="174">
        <f t="shared" si="2"/>
        <v>0</v>
      </c>
      <c r="Y19" s="37"/>
      <c r="Z19" s="63">
        <f t="shared" si="3"/>
        <v>0</v>
      </c>
      <c r="AA19" s="64">
        <f t="shared" si="4"/>
        <v>0</v>
      </c>
      <c r="AB19" s="65">
        <f t="shared" si="5"/>
        <v>0</v>
      </c>
      <c r="AC19" s="65">
        <f t="shared" si="6"/>
        <v>0</v>
      </c>
    </row>
    <row r="20" spans="1:29" ht="15.75" customHeight="1" thickBot="1">
      <c r="A20" s="172">
        <f>'Pay19_09-04-12'!A20</f>
        <v>0</v>
      </c>
      <c r="B20" s="157">
        <f>'Pay19_09-04-12'!B20</f>
        <v>0</v>
      </c>
      <c r="C20" s="10"/>
      <c r="D20" s="2"/>
      <c r="E20" s="1"/>
      <c r="F20" s="159"/>
      <c r="G20" s="159"/>
      <c r="H20" s="159"/>
      <c r="I20" s="13"/>
      <c r="J20" s="10"/>
      <c r="K20" s="159"/>
      <c r="L20" s="159"/>
      <c r="M20" s="2"/>
      <c r="N20" s="2"/>
      <c r="O20" s="1"/>
      <c r="P20" s="13"/>
      <c r="Q20" s="93">
        <f t="shared" si="7"/>
        <v>0</v>
      </c>
      <c r="R20" s="162">
        <f t="shared" si="8"/>
        <v>0</v>
      </c>
      <c r="S20" s="160"/>
      <c r="T20" s="126"/>
      <c r="U20" s="143"/>
      <c r="V20" s="144"/>
      <c r="X20" s="174">
        <f t="shared" si="2"/>
        <v>0</v>
      </c>
      <c r="Y20" s="37"/>
      <c r="Z20" s="63">
        <f t="shared" si="3"/>
        <v>0</v>
      </c>
      <c r="AA20" s="64">
        <f t="shared" si="4"/>
        <v>0</v>
      </c>
      <c r="AB20" s="65">
        <f t="shared" si="5"/>
        <v>0</v>
      </c>
      <c r="AC20" s="65">
        <f t="shared" si="6"/>
        <v>0</v>
      </c>
    </row>
    <row r="21" spans="1:29" ht="15.75" customHeight="1">
      <c r="A21" s="172">
        <f>'Pay19_09-04-12'!A21</f>
        <v>0</v>
      </c>
      <c r="B21" s="157">
        <f>'Pay19_09-04-12'!B21</f>
        <v>0</v>
      </c>
      <c r="C21" s="19"/>
      <c r="D21" s="16"/>
      <c r="E21" s="15"/>
      <c r="F21" s="21"/>
      <c r="G21" s="21"/>
      <c r="H21" s="21"/>
      <c r="I21" s="17"/>
      <c r="J21" s="19"/>
      <c r="K21" s="21"/>
      <c r="L21" s="21"/>
      <c r="M21" s="16"/>
      <c r="N21" s="16"/>
      <c r="O21" s="15"/>
      <c r="P21" s="17"/>
      <c r="Q21" s="93">
        <f t="shared" si="7"/>
        <v>0</v>
      </c>
      <c r="R21" s="162">
        <f t="shared" si="8"/>
        <v>0</v>
      </c>
      <c r="S21" s="169"/>
      <c r="T21" s="33"/>
      <c r="U21" s="170"/>
      <c r="V21" s="171"/>
      <c r="X21" s="174">
        <f aca="true" t="shared" si="9" ref="X21:X29">A21</f>
        <v>0</v>
      </c>
      <c r="Y21" s="37"/>
      <c r="Z21" s="63">
        <f aca="true" t="shared" si="10" ref="Z21:Z29">(AA21+AB21)*Y21</f>
        <v>0</v>
      </c>
      <c r="AA21" s="64">
        <f aca="true" t="shared" si="11" ref="AA21:AA29">IF($B$32&gt;0,80*$Y$11*R21,($Y$11*Q21)+($Y$11*$Q$43*R21))</f>
        <v>0</v>
      </c>
      <c r="AB21" s="65">
        <f aca="true" t="shared" si="12" ref="AB21:AB29">AA21*$Y$12</f>
        <v>0</v>
      </c>
      <c r="AC21" s="65">
        <f aca="true" t="shared" si="13" ref="AC21:AC29">SUM(Z21:AB21)</f>
        <v>0</v>
      </c>
    </row>
    <row r="22" spans="1:29" ht="15.75" customHeight="1">
      <c r="A22" s="172">
        <f>'Pay19_09-04-12'!A22</f>
        <v>0</v>
      </c>
      <c r="B22" s="157">
        <f>'Pay19_09-04-12'!B22</f>
        <v>0</v>
      </c>
      <c r="C22" s="19"/>
      <c r="D22" s="16"/>
      <c r="E22" s="15"/>
      <c r="F22" s="21"/>
      <c r="G22" s="21"/>
      <c r="H22" s="21"/>
      <c r="I22" s="17"/>
      <c r="J22" s="19"/>
      <c r="K22" s="21"/>
      <c r="L22" s="21"/>
      <c r="M22" s="16"/>
      <c r="N22" s="16"/>
      <c r="O22" s="15"/>
      <c r="P22" s="17"/>
      <c r="Q22" s="93">
        <f t="shared" si="7"/>
        <v>0</v>
      </c>
      <c r="R22" s="162">
        <f t="shared" si="8"/>
        <v>0</v>
      </c>
      <c r="S22" s="169"/>
      <c r="T22" s="33"/>
      <c r="U22" s="170"/>
      <c r="V22" s="171"/>
      <c r="X22" s="174">
        <f t="shared" si="9"/>
        <v>0</v>
      </c>
      <c r="Y22" s="37"/>
      <c r="Z22" s="63">
        <f t="shared" si="10"/>
        <v>0</v>
      </c>
      <c r="AA22" s="64">
        <f t="shared" si="11"/>
        <v>0</v>
      </c>
      <c r="AB22" s="65">
        <f t="shared" si="12"/>
        <v>0</v>
      </c>
      <c r="AC22" s="65">
        <f t="shared" si="13"/>
        <v>0</v>
      </c>
    </row>
    <row r="23" spans="1:29" ht="15.75" customHeight="1">
      <c r="A23" s="172">
        <f>'Pay19_09-04-12'!A23</f>
        <v>0</v>
      </c>
      <c r="B23" s="157">
        <f>'Pay19_09-04-12'!B23</f>
        <v>0</v>
      </c>
      <c r="C23" s="19"/>
      <c r="D23" s="16"/>
      <c r="E23" s="15"/>
      <c r="F23" s="21"/>
      <c r="G23" s="21"/>
      <c r="H23" s="21"/>
      <c r="I23" s="17"/>
      <c r="J23" s="19"/>
      <c r="K23" s="21"/>
      <c r="L23" s="21"/>
      <c r="M23" s="16"/>
      <c r="N23" s="16"/>
      <c r="O23" s="15"/>
      <c r="P23" s="17"/>
      <c r="Q23" s="93">
        <f>SUM(C23:P23)</f>
        <v>0</v>
      </c>
      <c r="R23" s="162">
        <f>ROUND(IF(Q23&gt;0,Q23/$Q$32,B23),2)</f>
        <v>0</v>
      </c>
      <c r="S23" s="169"/>
      <c r="T23" s="33"/>
      <c r="U23" s="170"/>
      <c r="V23" s="171"/>
      <c r="X23" s="174">
        <f t="shared" si="9"/>
        <v>0</v>
      </c>
      <c r="Y23" s="37"/>
      <c r="Z23" s="63">
        <f t="shared" si="10"/>
        <v>0</v>
      </c>
      <c r="AA23" s="64">
        <f t="shared" si="11"/>
        <v>0</v>
      </c>
      <c r="AB23" s="65">
        <f t="shared" si="12"/>
        <v>0</v>
      </c>
      <c r="AC23" s="65">
        <f t="shared" si="13"/>
        <v>0</v>
      </c>
    </row>
    <row r="24" spans="1:29" ht="15.75" customHeight="1">
      <c r="A24" s="172">
        <f>'Pay19_09-04-12'!A24</f>
        <v>0</v>
      </c>
      <c r="B24" s="157">
        <f>'Pay19_09-04-12'!B24</f>
        <v>0</v>
      </c>
      <c r="C24" s="19"/>
      <c r="D24" s="16"/>
      <c r="E24" s="15"/>
      <c r="F24" s="21"/>
      <c r="G24" s="21"/>
      <c r="H24" s="21"/>
      <c r="I24" s="17"/>
      <c r="J24" s="19"/>
      <c r="K24" s="21"/>
      <c r="L24" s="21"/>
      <c r="M24" s="16"/>
      <c r="N24" s="16"/>
      <c r="O24" s="15"/>
      <c r="P24" s="17"/>
      <c r="Q24" s="93">
        <f>SUM(C24:P24)</f>
        <v>0</v>
      </c>
      <c r="R24" s="162">
        <f>ROUND(IF(Q24&gt;0,Q24/$Q$32,B24),2)</f>
        <v>0</v>
      </c>
      <c r="S24" s="169"/>
      <c r="T24" s="33"/>
      <c r="U24" s="170"/>
      <c r="V24" s="171"/>
      <c r="X24" s="174">
        <f t="shared" si="9"/>
        <v>0</v>
      </c>
      <c r="Y24" s="37"/>
      <c r="Z24" s="63">
        <f t="shared" si="10"/>
        <v>0</v>
      </c>
      <c r="AA24" s="64">
        <f t="shared" si="11"/>
        <v>0</v>
      </c>
      <c r="AB24" s="65">
        <f t="shared" si="12"/>
        <v>0</v>
      </c>
      <c r="AC24" s="65">
        <f t="shared" si="13"/>
        <v>0</v>
      </c>
    </row>
    <row r="25" spans="1:29" ht="15.75" customHeight="1">
      <c r="A25" s="172">
        <f>'Pay19_09-04-12'!A25</f>
        <v>0</v>
      </c>
      <c r="B25" s="157">
        <f>'Pay19_09-04-12'!B25</f>
        <v>0</v>
      </c>
      <c r="C25" s="19"/>
      <c r="D25" s="16"/>
      <c r="E25" s="15"/>
      <c r="F25" s="21"/>
      <c r="G25" s="21"/>
      <c r="H25" s="21"/>
      <c r="I25" s="17"/>
      <c r="J25" s="19"/>
      <c r="K25" s="21"/>
      <c r="L25" s="21"/>
      <c r="M25" s="16"/>
      <c r="N25" s="16"/>
      <c r="O25" s="15"/>
      <c r="P25" s="17"/>
      <c r="Q25" s="93">
        <f t="shared" si="7"/>
        <v>0</v>
      </c>
      <c r="R25" s="162">
        <f t="shared" si="8"/>
        <v>0</v>
      </c>
      <c r="S25" s="169"/>
      <c r="T25" s="33"/>
      <c r="U25" s="170"/>
      <c r="V25" s="171"/>
      <c r="X25" s="174">
        <f t="shared" si="9"/>
        <v>0</v>
      </c>
      <c r="Y25" s="37"/>
      <c r="Z25" s="63">
        <f t="shared" si="10"/>
        <v>0</v>
      </c>
      <c r="AA25" s="64">
        <f t="shared" si="11"/>
        <v>0</v>
      </c>
      <c r="AB25" s="65">
        <f t="shared" si="12"/>
        <v>0</v>
      </c>
      <c r="AC25" s="65">
        <f t="shared" si="13"/>
        <v>0</v>
      </c>
    </row>
    <row r="26" spans="1:29" ht="15.75" customHeight="1">
      <c r="A26" s="172">
        <f>'Pay19_09-04-12'!A26</f>
        <v>0</v>
      </c>
      <c r="B26" s="157">
        <f>'Pay19_09-04-12'!B26</f>
        <v>0</v>
      </c>
      <c r="C26" s="19"/>
      <c r="D26" s="16"/>
      <c r="E26" s="15"/>
      <c r="F26" s="21"/>
      <c r="G26" s="21"/>
      <c r="H26" s="21"/>
      <c r="I26" s="17"/>
      <c r="J26" s="19"/>
      <c r="K26" s="21"/>
      <c r="L26" s="21"/>
      <c r="M26" s="16"/>
      <c r="N26" s="16"/>
      <c r="O26" s="15"/>
      <c r="P26" s="17"/>
      <c r="Q26" s="93">
        <f t="shared" si="7"/>
        <v>0</v>
      </c>
      <c r="R26" s="162">
        <f t="shared" si="8"/>
        <v>0</v>
      </c>
      <c r="S26" s="169"/>
      <c r="T26" s="33"/>
      <c r="U26" s="170"/>
      <c r="V26" s="171"/>
      <c r="X26" s="174">
        <f t="shared" si="9"/>
        <v>0</v>
      </c>
      <c r="Y26" s="37"/>
      <c r="Z26" s="63">
        <f t="shared" si="10"/>
        <v>0</v>
      </c>
      <c r="AA26" s="64">
        <f t="shared" si="11"/>
        <v>0</v>
      </c>
      <c r="AB26" s="65">
        <f t="shared" si="12"/>
        <v>0</v>
      </c>
      <c r="AC26" s="65">
        <f t="shared" si="13"/>
        <v>0</v>
      </c>
    </row>
    <row r="27" spans="1:29" ht="15.75" customHeight="1">
      <c r="A27" s="172">
        <f>'Pay19_09-04-12'!A27</f>
        <v>0</v>
      </c>
      <c r="B27" s="157">
        <f>'Pay19_09-04-12'!B27</f>
        <v>0</v>
      </c>
      <c r="C27" s="19"/>
      <c r="D27" s="16"/>
      <c r="E27" s="15"/>
      <c r="F27" s="21"/>
      <c r="G27" s="21"/>
      <c r="H27" s="21"/>
      <c r="I27" s="17"/>
      <c r="J27" s="19"/>
      <c r="K27" s="21"/>
      <c r="L27" s="21"/>
      <c r="M27" s="16"/>
      <c r="N27" s="16"/>
      <c r="O27" s="15"/>
      <c r="P27" s="17"/>
      <c r="Q27" s="93">
        <f t="shared" si="7"/>
        <v>0</v>
      </c>
      <c r="R27" s="162">
        <f t="shared" si="8"/>
        <v>0</v>
      </c>
      <c r="S27" s="169"/>
      <c r="T27" s="33"/>
      <c r="U27" s="170"/>
      <c r="V27" s="171"/>
      <c r="X27" s="174">
        <f t="shared" si="9"/>
        <v>0</v>
      </c>
      <c r="Y27" s="37"/>
      <c r="Z27" s="63">
        <f t="shared" si="10"/>
        <v>0</v>
      </c>
      <c r="AA27" s="64">
        <f t="shared" si="11"/>
        <v>0</v>
      </c>
      <c r="AB27" s="65">
        <f t="shared" si="12"/>
        <v>0</v>
      </c>
      <c r="AC27" s="65">
        <f t="shared" si="13"/>
        <v>0</v>
      </c>
    </row>
    <row r="28" spans="1:29" ht="15.75" customHeight="1">
      <c r="A28" s="172">
        <f>'Pay19_09-04-12'!A28</f>
        <v>0</v>
      </c>
      <c r="B28" s="157">
        <f>'Pay19_09-04-12'!B28</f>
        <v>0</v>
      </c>
      <c r="C28" s="19"/>
      <c r="D28" s="16"/>
      <c r="E28" s="15"/>
      <c r="F28" s="21"/>
      <c r="G28" s="21"/>
      <c r="H28" s="21"/>
      <c r="I28" s="17"/>
      <c r="J28" s="19"/>
      <c r="K28" s="21"/>
      <c r="L28" s="21"/>
      <c r="M28" s="16"/>
      <c r="N28" s="16"/>
      <c r="O28" s="15"/>
      <c r="P28" s="17"/>
      <c r="Q28" s="93">
        <f t="shared" si="7"/>
        <v>0</v>
      </c>
      <c r="R28" s="162">
        <f t="shared" si="8"/>
        <v>0</v>
      </c>
      <c r="S28" s="169"/>
      <c r="T28" s="33"/>
      <c r="U28" s="170"/>
      <c r="V28" s="171"/>
      <c r="X28" s="174">
        <f t="shared" si="9"/>
        <v>0</v>
      </c>
      <c r="Y28" s="37"/>
      <c r="Z28" s="63">
        <f t="shared" si="10"/>
        <v>0</v>
      </c>
      <c r="AA28" s="64">
        <f t="shared" si="11"/>
        <v>0</v>
      </c>
      <c r="AB28" s="65">
        <f t="shared" si="12"/>
        <v>0</v>
      </c>
      <c r="AC28" s="65">
        <f t="shared" si="13"/>
        <v>0</v>
      </c>
    </row>
    <row r="29" spans="1:29" ht="15.75" customHeight="1">
      <c r="A29" s="172">
        <f>'Pay19_09-04-12'!A29</f>
        <v>0</v>
      </c>
      <c r="B29" s="157">
        <f>'Pay19_09-04-12'!B29</f>
        <v>0</v>
      </c>
      <c r="C29" s="19"/>
      <c r="D29" s="16"/>
      <c r="E29" s="15"/>
      <c r="F29" s="21"/>
      <c r="G29" s="21"/>
      <c r="H29" s="21"/>
      <c r="I29" s="17"/>
      <c r="J29" s="19"/>
      <c r="K29" s="21"/>
      <c r="L29" s="21"/>
      <c r="M29" s="16"/>
      <c r="N29" s="16"/>
      <c r="O29" s="15"/>
      <c r="P29" s="17"/>
      <c r="Q29" s="93">
        <f t="shared" si="7"/>
        <v>0</v>
      </c>
      <c r="R29" s="162">
        <f t="shared" si="8"/>
        <v>0</v>
      </c>
      <c r="S29" s="169"/>
      <c r="T29" s="33"/>
      <c r="U29" s="170"/>
      <c r="V29" s="171"/>
      <c r="X29" s="174">
        <f t="shared" si="9"/>
        <v>0</v>
      </c>
      <c r="Y29" s="37"/>
      <c r="Z29" s="63">
        <f t="shared" si="10"/>
        <v>0</v>
      </c>
      <c r="AA29" s="64">
        <f t="shared" si="11"/>
        <v>0</v>
      </c>
      <c r="AB29" s="65">
        <f t="shared" si="12"/>
        <v>0</v>
      </c>
      <c r="AC29" s="65">
        <f t="shared" si="13"/>
        <v>0</v>
      </c>
    </row>
    <row r="30" spans="1:29" ht="15.75" customHeight="1" thickBot="1">
      <c r="A30" s="172">
        <f>'Pay19_09-04-12'!A30</f>
        <v>0</v>
      </c>
      <c r="B30" s="157">
        <f>'Pay19_09-04-12'!B30</f>
        <v>0</v>
      </c>
      <c r="C30" s="19"/>
      <c r="D30" s="16"/>
      <c r="E30" s="22"/>
      <c r="F30" s="15"/>
      <c r="G30" s="16"/>
      <c r="H30" s="15"/>
      <c r="I30" s="17"/>
      <c r="J30" s="19"/>
      <c r="K30" s="16"/>
      <c r="L30" s="15"/>
      <c r="M30" s="16"/>
      <c r="N30" s="16"/>
      <c r="O30" s="15"/>
      <c r="P30" s="17"/>
      <c r="Q30" s="93">
        <f t="shared" si="7"/>
        <v>0</v>
      </c>
      <c r="R30" s="162">
        <f t="shared" si="8"/>
        <v>0</v>
      </c>
      <c r="S30" s="3"/>
      <c r="T30" s="3"/>
      <c r="U30" s="3"/>
      <c r="V30" s="153"/>
      <c r="X30" s="174">
        <f t="shared" si="2"/>
        <v>0</v>
      </c>
      <c r="Y30" s="37"/>
      <c r="Z30" s="63">
        <f t="shared" si="3"/>
        <v>0</v>
      </c>
      <c r="AA30" s="64">
        <f t="shared" si="4"/>
        <v>0</v>
      </c>
      <c r="AB30" s="65">
        <f t="shared" si="5"/>
        <v>0</v>
      </c>
      <c r="AC30" s="65">
        <f t="shared" si="6"/>
        <v>0</v>
      </c>
    </row>
    <row r="31" spans="1:29" ht="15.75" customHeight="1" thickBot="1">
      <c r="A31" s="172">
        <f>'Pay19_09-04-12'!A31</f>
        <v>0</v>
      </c>
      <c r="B31" s="157">
        <f>'Pay19_09-04-12'!B31</f>
        <v>0</v>
      </c>
      <c r="C31" s="20"/>
      <c r="D31" s="4"/>
      <c r="E31" s="23"/>
      <c r="F31" s="5"/>
      <c r="G31" s="4"/>
      <c r="H31" s="5"/>
      <c r="I31" s="12"/>
      <c r="J31" s="11"/>
      <c r="K31" s="4"/>
      <c r="L31" s="5"/>
      <c r="M31" s="4"/>
      <c r="N31" s="5"/>
      <c r="O31" s="4"/>
      <c r="P31" s="18"/>
      <c r="Q31" s="93">
        <f t="shared" si="7"/>
        <v>0</v>
      </c>
      <c r="R31" s="163">
        <f t="shared" si="8"/>
        <v>0</v>
      </c>
      <c r="S31" s="205" t="s">
        <v>70</v>
      </c>
      <c r="T31" s="205"/>
      <c r="U31" s="205"/>
      <c r="V31" s="206"/>
      <c r="X31" s="175">
        <f t="shared" si="2"/>
        <v>0</v>
      </c>
      <c r="Y31" s="38"/>
      <c r="Z31" s="66">
        <f t="shared" si="3"/>
        <v>0</v>
      </c>
      <c r="AA31" s="67">
        <f t="shared" si="4"/>
        <v>0</v>
      </c>
      <c r="AB31" s="68">
        <f t="shared" si="5"/>
        <v>0</v>
      </c>
      <c r="AC31" s="68">
        <f t="shared" si="6"/>
        <v>0</v>
      </c>
    </row>
    <row r="32" spans="1:29" ht="15.75" customHeight="1" thickBot="1">
      <c r="A32" s="95" t="s">
        <v>33</v>
      </c>
      <c r="B32" s="96">
        <f aca="true" t="shared" si="14" ref="B32:R32">SUM(B15:B31)</f>
        <v>1</v>
      </c>
      <c r="C32" s="97">
        <f t="shared" si="14"/>
        <v>0</v>
      </c>
      <c r="D32" s="98">
        <f t="shared" si="14"/>
        <v>0</v>
      </c>
      <c r="E32" s="98">
        <f t="shared" si="14"/>
        <v>0</v>
      </c>
      <c r="F32" s="98">
        <f t="shared" si="14"/>
        <v>0</v>
      </c>
      <c r="G32" s="98">
        <f t="shared" si="14"/>
        <v>0</v>
      </c>
      <c r="H32" s="98">
        <f t="shared" si="14"/>
        <v>0</v>
      </c>
      <c r="I32" s="98">
        <f t="shared" si="14"/>
        <v>0</v>
      </c>
      <c r="J32" s="97">
        <f t="shared" si="14"/>
        <v>0</v>
      </c>
      <c r="K32" s="98">
        <f t="shared" si="14"/>
        <v>0</v>
      </c>
      <c r="L32" s="98">
        <f t="shared" si="14"/>
        <v>0</v>
      </c>
      <c r="M32" s="98">
        <f t="shared" si="14"/>
        <v>0</v>
      </c>
      <c r="N32" s="98">
        <f t="shared" si="14"/>
        <v>0</v>
      </c>
      <c r="O32" s="98">
        <f t="shared" si="14"/>
        <v>0</v>
      </c>
      <c r="P32" s="99">
        <f t="shared" si="14"/>
        <v>0</v>
      </c>
      <c r="Q32" s="94">
        <f t="shared" si="14"/>
        <v>0</v>
      </c>
      <c r="R32" s="145">
        <f t="shared" si="14"/>
        <v>1</v>
      </c>
      <c r="S32" s="135" t="s">
        <v>56</v>
      </c>
      <c r="T32" s="136" t="s">
        <v>55</v>
      </c>
      <c r="U32" s="136" t="s">
        <v>68</v>
      </c>
      <c r="V32" s="136" t="s">
        <v>69</v>
      </c>
      <c r="X32" s="69" t="s">
        <v>2</v>
      </c>
      <c r="Y32" s="70"/>
      <c r="Z32" s="71">
        <f>SUM(Z15:Z31)</f>
        <v>0</v>
      </c>
      <c r="AA32" s="72">
        <f>SUM(AA15:AA31)</f>
        <v>0</v>
      </c>
      <c r="AB32" s="71">
        <f>SUM(AB15:AB31)</f>
        <v>0</v>
      </c>
      <c r="AC32" s="71">
        <f>SUM(AC15:AC31)</f>
        <v>0</v>
      </c>
    </row>
    <row r="33" spans="1:22" ht="15.75" customHeight="1" thickBot="1">
      <c r="A33" s="100" t="s">
        <v>3</v>
      </c>
      <c r="B33" s="101"/>
      <c r="C33" s="102">
        <f aca="true" t="shared" si="15" ref="C33:P33">C14</f>
        <v>4</v>
      </c>
      <c r="D33" s="103">
        <f t="shared" si="15"/>
        <v>5</v>
      </c>
      <c r="E33" s="103">
        <f t="shared" si="15"/>
        <v>6</v>
      </c>
      <c r="F33" s="104">
        <f t="shared" si="15"/>
        <v>7</v>
      </c>
      <c r="G33" s="103">
        <f t="shared" si="15"/>
        <v>1</v>
      </c>
      <c r="H33" s="104">
        <f t="shared" si="15"/>
        <v>2</v>
      </c>
      <c r="I33" s="105">
        <f t="shared" si="15"/>
        <v>3</v>
      </c>
      <c r="J33" s="102">
        <f t="shared" si="15"/>
        <v>4</v>
      </c>
      <c r="K33" s="103">
        <f t="shared" si="15"/>
        <v>5</v>
      </c>
      <c r="L33" s="104">
        <f t="shared" si="15"/>
        <v>6</v>
      </c>
      <c r="M33" s="103">
        <f t="shared" si="15"/>
        <v>7</v>
      </c>
      <c r="N33" s="103">
        <f t="shared" si="15"/>
        <v>1</v>
      </c>
      <c r="O33" s="104">
        <f t="shared" si="15"/>
        <v>2</v>
      </c>
      <c r="P33" s="105">
        <f t="shared" si="15"/>
        <v>3</v>
      </c>
      <c r="Q33" s="92" t="s">
        <v>2</v>
      </c>
      <c r="R33" s="227"/>
      <c r="S33" s="137" t="s">
        <v>57</v>
      </c>
      <c r="T33" s="137" t="s">
        <v>50</v>
      </c>
      <c r="U33" s="137" t="s">
        <v>11</v>
      </c>
      <c r="V33" s="137" t="s">
        <v>11</v>
      </c>
    </row>
    <row r="34" spans="1:22" ht="13.5" customHeight="1">
      <c r="A34" s="106" t="s">
        <v>4</v>
      </c>
      <c r="B34" s="107"/>
      <c r="C34" s="9"/>
      <c r="D34" s="7"/>
      <c r="E34" s="8"/>
      <c r="F34" s="7"/>
      <c r="G34" s="8"/>
      <c r="H34" s="7"/>
      <c r="I34" s="8"/>
      <c r="J34" s="24"/>
      <c r="K34" s="8"/>
      <c r="L34" s="7"/>
      <c r="M34" s="8"/>
      <c r="N34" s="7"/>
      <c r="O34" s="8"/>
      <c r="P34" s="25"/>
      <c r="Q34" s="74">
        <f aca="true" t="shared" si="16" ref="Q34:Q42">SUM(C34:P34)</f>
        <v>0</v>
      </c>
      <c r="R34" s="187"/>
      <c r="S34" s="146"/>
      <c r="T34" s="154"/>
      <c r="U34" s="134"/>
      <c r="V34" s="140"/>
    </row>
    <row r="35" spans="1:22" ht="13.5" customHeight="1">
      <c r="A35" s="106" t="s">
        <v>0</v>
      </c>
      <c r="B35" s="107"/>
      <c r="C35" s="10"/>
      <c r="D35" s="2"/>
      <c r="E35" s="1"/>
      <c r="F35" s="2"/>
      <c r="G35" s="1"/>
      <c r="H35" s="2"/>
      <c r="I35" s="1"/>
      <c r="J35" s="6"/>
      <c r="K35" s="1"/>
      <c r="L35" s="2"/>
      <c r="M35" s="1"/>
      <c r="N35" s="2"/>
      <c r="O35" s="1"/>
      <c r="P35" s="13"/>
      <c r="Q35" s="75">
        <f t="shared" si="16"/>
        <v>0</v>
      </c>
      <c r="R35" s="187"/>
      <c r="S35" s="147"/>
      <c r="T35" s="155"/>
      <c r="U35" s="133"/>
      <c r="V35" s="141"/>
    </row>
    <row r="36" spans="1:22" ht="13.5" customHeight="1">
      <c r="A36" s="106" t="s">
        <v>5</v>
      </c>
      <c r="B36" s="107"/>
      <c r="C36" s="10"/>
      <c r="D36" s="2"/>
      <c r="E36" s="1"/>
      <c r="F36" s="2"/>
      <c r="G36" s="1"/>
      <c r="H36" s="2"/>
      <c r="I36" s="1"/>
      <c r="J36" s="6"/>
      <c r="K36" s="1"/>
      <c r="L36" s="2"/>
      <c r="M36" s="1"/>
      <c r="N36" s="2"/>
      <c r="O36" s="1"/>
      <c r="P36" s="13"/>
      <c r="Q36" s="75">
        <f t="shared" si="16"/>
        <v>0</v>
      </c>
      <c r="R36" s="187"/>
      <c r="S36" s="147"/>
      <c r="T36" s="155"/>
      <c r="U36" s="133"/>
      <c r="V36" s="141"/>
    </row>
    <row r="37" spans="1:22" ht="13.5" customHeight="1">
      <c r="A37" s="106" t="s">
        <v>6</v>
      </c>
      <c r="B37" s="107"/>
      <c r="C37" s="10"/>
      <c r="D37" s="2"/>
      <c r="E37" s="1"/>
      <c r="F37" s="2"/>
      <c r="G37" s="1"/>
      <c r="H37" s="2"/>
      <c r="I37" s="1"/>
      <c r="J37" s="6"/>
      <c r="K37" s="1"/>
      <c r="L37" s="2"/>
      <c r="M37" s="1"/>
      <c r="N37" s="2"/>
      <c r="O37" s="1"/>
      <c r="P37" s="13"/>
      <c r="Q37" s="75">
        <f t="shared" si="16"/>
        <v>0</v>
      </c>
      <c r="R37" s="187"/>
      <c r="S37" s="147"/>
      <c r="T37" s="155"/>
      <c r="U37" s="133"/>
      <c r="V37" s="141"/>
    </row>
    <row r="38" spans="1:22" ht="13.5" customHeight="1">
      <c r="A38" s="106" t="s">
        <v>7</v>
      </c>
      <c r="B38" s="107"/>
      <c r="C38" s="10"/>
      <c r="D38" s="2"/>
      <c r="E38" s="1"/>
      <c r="F38" s="2"/>
      <c r="G38" s="1"/>
      <c r="H38" s="2"/>
      <c r="I38" s="1"/>
      <c r="J38" s="6"/>
      <c r="K38" s="1"/>
      <c r="L38" s="2"/>
      <c r="M38" s="1"/>
      <c r="N38" s="2"/>
      <c r="O38" s="1"/>
      <c r="P38" s="13"/>
      <c r="Q38" s="75">
        <f t="shared" si="16"/>
        <v>0</v>
      </c>
      <c r="R38" s="187"/>
      <c r="S38" s="147"/>
      <c r="T38" s="155"/>
      <c r="U38" s="133"/>
      <c r="V38" s="141"/>
    </row>
    <row r="39" spans="1:22" ht="13.5" customHeight="1">
      <c r="A39" s="106" t="s">
        <v>8</v>
      </c>
      <c r="B39" s="107"/>
      <c r="C39" s="10"/>
      <c r="D39" s="2"/>
      <c r="E39" s="1"/>
      <c r="F39" s="2"/>
      <c r="G39" s="1"/>
      <c r="H39" s="2"/>
      <c r="I39" s="1"/>
      <c r="J39" s="6"/>
      <c r="K39" s="1"/>
      <c r="L39" s="2"/>
      <c r="M39" s="1"/>
      <c r="N39" s="2"/>
      <c r="O39" s="1"/>
      <c r="P39" s="13"/>
      <c r="Q39" s="75">
        <f t="shared" si="16"/>
        <v>0</v>
      </c>
      <c r="R39" s="187"/>
      <c r="S39" s="147"/>
      <c r="T39" s="155"/>
      <c r="U39" s="133"/>
      <c r="V39" s="141"/>
    </row>
    <row r="40" spans="1:22" ht="13.5" customHeight="1">
      <c r="A40" s="106" t="s">
        <v>30</v>
      </c>
      <c r="B40" s="107"/>
      <c r="C40" s="10"/>
      <c r="D40" s="2"/>
      <c r="E40" s="1"/>
      <c r="F40" s="2"/>
      <c r="G40" s="1"/>
      <c r="H40" s="2"/>
      <c r="I40" s="1"/>
      <c r="J40" s="6"/>
      <c r="K40" s="1"/>
      <c r="L40" s="2"/>
      <c r="M40" s="1"/>
      <c r="N40" s="2"/>
      <c r="O40" s="1"/>
      <c r="P40" s="13"/>
      <c r="Q40" s="75">
        <f t="shared" si="16"/>
        <v>0</v>
      </c>
      <c r="R40" s="187"/>
      <c r="S40" s="147"/>
      <c r="T40" s="155"/>
      <c r="U40" s="133"/>
      <c r="V40" s="141"/>
    </row>
    <row r="41" spans="1:22" ht="13.5" customHeight="1">
      <c r="A41" s="106" t="s">
        <v>1</v>
      </c>
      <c r="B41" s="107"/>
      <c r="C41" s="10"/>
      <c r="D41" s="2"/>
      <c r="E41" s="1"/>
      <c r="F41" s="2"/>
      <c r="G41" s="1"/>
      <c r="H41" s="2"/>
      <c r="I41" s="1"/>
      <c r="J41" s="6"/>
      <c r="K41" s="1"/>
      <c r="L41" s="2"/>
      <c r="M41" s="1"/>
      <c r="N41" s="2"/>
      <c r="O41" s="1"/>
      <c r="P41" s="13"/>
      <c r="Q41" s="75">
        <f t="shared" si="16"/>
        <v>0</v>
      </c>
      <c r="R41" s="187"/>
      <c r="S41" s="147"/>
      <c r="T41" s="155"/>
      <c r="U41" s="133"/>
      <c r="V41" s="141"/>
    </row>
    <row r="42" spans="1:22" ht="13.5" customHeight="1" thickBot="1">
      <c r="A42" s="106" t="s">
        <v>9</v>
      </c>
      <c r="B42" s="107"/>
      <c r="C42" s="11"/>
      <c r="D42" s="4"/>
      <c r="E42" s="5"/>
      <c r="F42" s="4"/>
      <c r="G42" s="5"/>
      <c r="H42" s="4"/>
      <c r="I42" s="5"/>
      <c r="J42" s="26"/>
      <c r="K42" s="5"/>
      <c r="L42" s="4"/>
      <c r="M42" s="5"/>
      <c r="N42" s="4"/>
      <c r="O42" s="5"/>
      <c r="P42" s="14"/>
      <c r="Q42" s="76">
        <f t="shared" si="16"/>
        <v>0</v>
      </c>
      <c r="R42" s="187"/>
      <c r="S42" s="147"/>
      <c r="T42" s="155"/>
      <c r="U42" s="133"/>
      <c r="V42" s="141"/>
    </row>
    <row r="43" spans="1:22" ht="13.5" customHeight="1" thickBot="1">
      <c r="A43" s="106" t="s">
        <v>32</v>
      </c>
      <c r="B43" s="107"/>
      <c r="C43" s="111">
        <f aca="true" t="shared" si="17" ref="C43:Q43">SUM(C34:C42)</f>
        <v>0</v>
      </c>
      <c r="D43" s="111">
        <f t="shared" si="17"/>
        <v>0</v>
      </c>
      <c r="E43" s="111">
        <f t="shared" si="17"/>
        <v>0</v>
      </c>
      <c r="F43" s="111">
        <f t="shared" si="17"/>
        <v>0</v>
      </c>
      <c r="G43" s="111">
        <f t="shared" si="17"/>
        <v>0</v>
      </c>
      <c r="H43" s="111">
        <f t="shared" si="17"/>
        <v>0</v>
      </c>
      <c r="I43" s="111">
        <f t="shared" si="17"/>
        <v>0</v>
      </c>
      <c r="J43" s="111">
        <f t="shared" si="17"/>
        <v>0</v>
      </c>
      <c r="K43" s="111">
        <f t="shared" si="17"/>
        <v>0</v>
      </c>
      <c r="L43" s="111">
        <f t="shared" si="17"/>
        <v>0</v>
      </c>
      <c r="M43" s="111">
        <f t="shared" si="17"/>
        <v>0</v>
      </c>
      <c r="N43" s="111">
        <f t="shared" si="17"/>
        <v>0</v>
      </c>
      <c r="O43" s="111">
        <f t="shared" si="17"/>
        <v>0</v>
      </c>
      <c r="P43" s="112">
        <f t="shared" si="17"/>
        <v>0</v>
      </c>
      <c r="Q43" s="113">
        <f t="shared" si="17"/>
        <v>0</v>
      </c>
      <c r="R43" s="187"/>
      <c r="S43" s="147"/>
      <c r="T43" s="155"/>
      <c r="U43" s="133"/>
      <c r="V43" s="141"/>
    </row>
    <row r="44" spans="1:22" ht="16.5" customHeight="1" thickBot="1">
      <c r="A44" s="108" t="s">
        <v>34</v>
      </c>
      <c r="B44" s="107"/>
      <c r="C44" s="114">
        <f aca="true" t="shared" si="18" ref="C44:Q44">C43+C32</f>
        <v>0</v>
      </c>
      <c r="D44" s="114">
        <f t="shared" si="18"/>
        <v>0</v>
      </c>
      <c r="E44" s="114">
        <f t="shared" si="18"/>
        <v>0</v>
      </c>
      <c r="F44" s="114">
        <f t="shared" si="18"/>
        <v>0</v>
      </c>
      <c r="G44" s="114">
        <f t="shared" si="18"/>
        <v>0</v>
      </c>
      <c r="H44" s="114">
        <f t="shared" si="18"/>
        <v>0</v>
      </c>
      <c r="I44" s="114">
        <f t="shared" si="18"/>
        <v>0</v>
      </c>
      <c r="J44" s="114">
        <f t="shared" si="18"/>
        <v>0</v>
      </c>
      <c r="K44" s="114">
        <f t="shared" si="18"/>
        <v>0</v>
      </c>
      <c r="L44" s="114">
        <f t="shared" si="18"/>
        <v>0</v>
      </c>
      <c r="M44" s="114">
        <f t="shared" si="18"/>
        <v>0</v>
      </c>
      <c r="N44" s="114">
        <f t="shared" si="18"/>
        <v>0</v>
      </c>
      <c r="O44" s="114">
        <f t="shared" si="18"/>
        <v>0</v>
      </c>
      <c r="P44" s="114">
        <f t="shared" si="18"/>
        <v>0</v>
      </c>
      <c r="Q44" s="114">
        <f t="shared" si="18"/>
        <v>0</v>
      </c>
      <c r="R44" s="187"/>
      <c r="S44" s="148" t="s">
        <v>2</v>
      </c>
      <c r="T44" s="156">
        <f>SUM(T34:T43)</f>
        <v>0</v>
      </c>
      <c r="U44" s="150"/>
      <c r="V44" s="151"/>
    </row>
    <row r="45" spans="1:22" ht="16.5" customHeight="1" thickBot="1">
      <c r="A45" s="285"/>
      <c r="B45" s="286"/>
      <c r="C45" s="283" t="s">
        <v>44</v>
      </c>
      <c r="D45" s="284"/>
      <c r="E45" s="284"/>
      <c r="F45" s="284"/>
      <c r="G45" s="239"/>
      <c r="H45" s="238">
        <f>SUM(C44:I44)</f>
        <v>0</v>
      </c>
      <c r="I45" s="239"/>
      <c r="J45" s="283" t="s">
        <v>45</v>
      </c>
      <c r="K45" s="284"/>
      <c r="L45" s="284"/>
      <c r="M45" s="284"/>
      <c r="N45" s="239"/>
      <c r="O45" s="238">
        <f>SUM(J44:P44)</f>
        <v>0</v>
      </c>
      <c r="P45" s="239"/>
      <c r="Q45" s="281"/>
      <c r="R45" s="189"/>
      <c r="S45" s="275" t="s">
        <v>74</v>
      </c>
      <c r="T45" s="276"/>
      <c r="U45" s="276"/>
      <c r="V45" s="277"/>
    </row>
    <row r="46" spans="1:22" ht="16.5" customHeight="1" thickBot="1">
      <c r="A46" s="109"/>
      <c r="B46" s="110"/>
      <c r="C46" s="182" t="s">
        <v>13</v>
      </c>
      <c r="D46" s="184"/>
      <c r="E46" s="180"/>
      <c r="F46" s="181"/>
      <c r="G46" s="182" t="s">
        <v>22</v>
      </c>
      <c r="H46" s="183"/>
      <c r="I46" s="184"/>
      <c r="J46" s="180"/>
      <c r="K46" s="181"/>
      <c r="L46" s="182" t="s">
        <v>23</v>
      </c>
      <c r="M46" s="183"/>
      <c r="N46" s="184"/>
      <c r="O46" s="180"/>
      <c r="P46" s="181"/>
      <c r="Q46" s="282"/>
      <c r="R46" s="48"/>
      <c r="S46" s="278" t="s">
        <v>104</v>
      </c>
      <c r="T46" s="279"/>
      <c r="U46" s="279"/>
      <c r="V46" s="280"/>
    </row>
    <row r="47" spans="1:22" ht="12" customHeight="1">
      <c r="A47" s="187"/>
      <c r="B47" s="188"/>
      <c r="C47" s="188"/>
      <c r="D47" s="188"/>
      <c r="E47" s="188"/>
      <c r="F47" s="188"/>
      <c r="G47" s="188"/>
      <c r="H47" s="188"/>
      <c r="I47" s="188"/>
      <c r="J47" s="188"/>
      <c r="K47" s="188"/>
      <c r="L47" s="188"/>
      <c r="M47" s="188"/>
      <c r="N47" s="188"/>
      <c r="O47" s="188"/>
      <c r="P47" s="188"/>
      <c r="Q47" s="188"/>
      <c r="R47" s="189"/>
      <c r="S47" s="278" t="s">
        <v>105</v>
      </c>
      <c r="T47" s="279"/>
      <c r="U47" s="279"/>
      <c r="V47" s="280"/>
    </row>
    <row r="48" spans="1:22" ht="16.5" customHeight="1" thickBot="1">
      <c r="A48" s="41" t="s">
        <v>51</v>
      </c>
      <c r="B48" s="185"/>
      <c r="C48" s="185"/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5"/>
      <c r="R48" s="186"/>
      <c r="S48" s="272"/>
      <c r="T48" s="273"/>
      <c r="U48" s="273"/>
      <c r="V48" s="274"/>
    </row>
    <row r="49" spans="1:22" ht="16.5" customHeight="1">
      <c r="A49" s="187"/>
      <c r="B49" s="199"/>
      <c r="C49" s="199"/>
      <c r="D49" s="199"/>
      <c r="E49" s="199"/>
      <c r="F49" s="199"/>
      <c r="G49" s="199"/>
      <c r="H49" s="199"/>
      <c r="I49" s="199"/>
      <c r="J49" s="199"/>
      <c r="K49" s="199"/>
      <c r="L49" s="199"/>
      <c r="M49" s="199"/>
      <c r="N49" s="199"/>
      <c r="O49" s="199"/>
      <c r="P49" s="199"/>
      <c r="Q49" s="199"/>
      <c r="R49" s="200"/>
      <c r="S49" s="190"/>
      <c r="T49" s="191"/>
      <c r="U49" s="191"/>
      <c r="V49" s="192"/>
    </row>
    <row r="50" spans="1:22" ht="16.5" customHeight="1">
      <c r="A50" s="187"/>
      <c r="B50" s="199"/>
      <c r="C50" s="199"/>
      <c r="D50" s="199"/>
      <c r="E50" s="199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200"/>
      <c r="S50" s="193"/>
      <c r="T50" s="194"/>
      <c r="U50" s="194"/>
      <c r="V50" s="195"/>
    </row>
    <row r="51" spans="1:22" ht="16.5" customHeight="1">
      <c r="A51" s="187"/>
      <c r="B51" s="199"/>
      <c r="C51" s="199"/>
      <c r="D51" s="199"/>
      <c r="E51" s="199"/>
      <c r="F51" s="199"/>
      <c r="G51" s="199"/>
      <c r="H51" s="199"/>
      <c r="I51" s="199"/>
      <c r="J51" s="199"/>
      <c r="K51" s="199"/>
      <c r="L51" s="199"/>
      <c r="M51" s="199"/>
      <c r="N51" s="199"/>
      <c r="O51" s="199"/>
      <c r="P51" s="199"/>
      <c r="Q51" s="199"/>
      <c r="R51" s="200"/>
      <c r="S51" s="193"/>
      <c r="T51" s="194"/>
      <c r="U51" s="194"/>
      <c r="V51" s="195"/>
    </row>
    <row r="52" spans="1:22" ht="9" customHeight="1">
      <c r="A52" s="187"/>
      <c r="B52" s="188"/>
      <c r="C52" s="188"/>
      <c r="D52" s="188"/>
      <c r="E52" s="188"/>
      <c r="F52" s="188"/>
      <c r="G52" s="188"/>
      <c r="H52" s="188"/>
      <c r="I52" s="188"/>
      <c r="J52" s="188"/>
      <c r="K52" s="188"/>
      <c r="L52" s="188"/>
      <c r="M52" s="188"/>
      <c r="N52" s="188"/>
      <c r="O52" s="188"/>
      <c r="P52" s="188"/>
      <c r="Q52" s="188"/>
      <c r="R52" s="189"/>
      <c r="S52" s="193"/>
      <c r="T52" s="194"/>
      <c r="U52" s="194"/>
      <c r="V52" s="195"/>
    </row>
    <row r="53" spans="1:22" ht="15.75" customHeight="1">
      <c r="A53" s="243" t="s">
        <v>21</v>
      </c>
      <c r="B53" s="244"/>
      <c r="C53" s="244"/>
      <c r="D53" s="244"/>
      <c r="E53" s="244"/>
      <c r="F53" s="244"/>
      <c r="G53" s="244"/>
      <c r="H53" s="244"/>
      <c r="I53" s="188"/>
      <c r="J53" s="188"/>
      <c r="K53" s="188"/>
      <c r="L53" s="188"/>
      <c r="M53" s="188"/>
      <c r="N53" s="188"/>
      <c r="O53" s="188"/>
      <c r="P53" s="188"/>
      <c r="Q53" s="188"/>
      <c r="R53" s="189"/>
      <c r="S53" s="193"/>
      <c r="T53" s="194"/>
      <c r="U53" s="194"/>
      <c r="V53" s="195"/>
    </row>
    <row r="54" spans="1:22" ht="15.75" customHeight="1">
      <c r="A54" s="243" t="s">
        <v>107</v>
      </c>
      <c r="B54" s="244"/>
      <c r="C54" s="244"/>
      <c r="D54" s="244"/>
      <c r="E54" s="244"/>
      <c r="F54" s="244"/>
      <c r="G54" s="244"/>
      <c r="H54" s="244"/>
      <c r="I54" s="188"/>
      <c r="J54" s="188"/>
      <c r="K54" s="188"/>
      <c r="L54" s="188"/>
      <c r="M54" s="188"/>
      <c r="N54" s="188"/>
      <c r="O54" s="188"/>
      <c r="P54" s="188"/>
      <c r="Q54" s="188"/>
      <c r="R54" s="189"/>
      <c r="S54" s="193"/>
      <c r="T54" s="194"/>
      <c r="U54" s="194"/>
      <c r="V54" s="195"/>
    </row>
    <row r="55" spans="1:22" ht="12.75">
      <c r="A55" s="46"/>
      <c r="B55" s="228"/>
      <c r="C55" s="228"/>
      <c r="D55" s="228"/>
      <c r="E55" s="228"/>
      <c r="F55" s="178"/>
      <c r="G55" s="178"/>
      <c r="H55" s="178"/>
      <c r="I55" s="176"/>
      <c r="J55" s="176"/>
      <c r="K55" s="176"/>
      <c r="L55" s="176"/>
      <c r="M55" s="202"/>
      <c r="N55" s="202"/>
      <c r="O55" s="202"/>
      <c r="P55" s="202"/>
      <c r="Q55" s="202"/>
      <c r="R55" s="258"/>
      <c r="S55" s="193"/>
      <c r="T55" s="194"/>
      <c r="U55" s="194"/>
      <c r="V55" s="195"/>
    </row>
    <row r="56" spans="1:22" ht="12.75">
      <c r="A56" s="40" t="s">
        <v>46</v>
      </c>
      <c r="B56" s="229"/>
      <c r="C56" s="229"/>
      <c r="D56" s="229"/>
      <c r="E56" s="229"/>
      <c r="F56" s="179"/>
      <c r="G56" s="179"/>
      <c r="H56" s="179"/>
      <c r="I56" s="45"/>
      <c r="J56" s="232" t="s">
        <v>29</v>
      </c>
      <c r="K56" s="232"/>
      <c r="L56" s="232"/>
      <c r="M56" s="203"/>
      <c r="N56" s="203"/>
      <c r="O56" s="203"/>
      <c r="P56" s="203"/>
      <c r="Q56" s="259"/>
      <c r="R56" s="260"/>
      <c r="S56" s="193"/>
      <c r="T56" s="194"/>
      <c r="U56" s="194"/>
      <c r="V56" s="195"/>
    </row>
    <row r="57" spans="1:22" ht="16.5" customHeight="1" thickBot="1">
      <c r="A57" s="46"/>
      <c r="B57" s="201" t="s">
        <v>10</v>
      </c>
      <c r="C57" s="201"/>
      <c r="D57" s="201"/>
      <c r="E57" s="201"/>
      <c r="F57" s="201" t="s">
        <v>11</v>
      </c>
      <c r="G57" s="201"/>
      <c r="H57" s="201"/>
      <c r="I57" s="176"/>
      <c r="J57" s="176"/>
      <c r="K57" s="176"/>
      <c r="L57" s="176"/>
      <c r="M57" s="231" t="s">
        <v>10</v>
      </c>
      <c r="N57" s="231"/>
      <c r="O57" s="231"/>
      <c r="P57" s="231"/>
      <c r="Q57" s="176" t="s">
        <v>11</v>
      </c>
      <c r="R57" s="177"/>
      <c r="S57" s="193"/>
      <c r="T57" s="194"/>
      <c r="U57" s="194"/>
      <c r="V57" s="195"/>
    </row>
    <row r="58" spans="1:22" ht="15.75" customHeight="1">
      <c r="A58" s="187"/>
      <c r="B58" s="188"/>
      <c r="C58" s="188"/>
      <c r="D58" s="188"/>
      <c r="E58" s="188"/>
      <c r="F58" s="188"/>
      <c r="G58" s="188"/>
      <c r="H58" s="188"/>
      <c r="I58" s="189"/>
      <c r="J58" s="248" t="s">
        <v>54</v>
      </c>
      <c r="K58" s="249"/>
      <c r="L58" s="249"/>
      <c r="M58" s="249"/>
      <c r="N58" s="249"/>
      <c r="O58" s="249"/>
      <c r="P58" s="249"/>
      <c r="Q58" s="249"/>
      <c r="R58" s="250"/>
      <c r="S58" s="193"/>
      <c r="T58" s="194"/>
      <c r="U58" s="194"/>
      <c r="V58" s="195"/>
    </row>
    <row r="59" spans="1:22" ht="12.75">
      <c r="A59" s="46"/>
      <c r="B59" s="228"/>
      <c r="C59" s="228"/>
      <c r="D59" s="228"/>
      <c r="E59" s="228"/>
      <c r="F59" s="178"/>
      <c r="G59" s="178"/>
      <c r="H59" s="178"/>
      <c r="I59" s="188"/>
      <c r="J59" s="251"/>
      <c r="K59" s="252"/>
      <c r="L59" s="252"/>
      <c r="M59" s="252"/>
      <c r="N59" s="252"/>
      <c r="O59" s="252"/>
      <c r="P59" s="252"/>
      <c r="Q59" s="252"/>
      <c r="R59" s="253"/>
      <c r="S59" s="193"/>
      <c r="T59" s="194"/>
      <c r="U59" s="194"/>
      <c r="V59" s="195"/>
    </row>
    <row r="60" spans="1:22" ht="12.75">
      <c r="A60" s="40" t="s">
        <v>47</v>
      </c>
      <c r="B60" s="229"/>
      <c r="C60" s="229"/>
      <c r="D60" s="229"/>
      <c r="E60" s="229"/>
      <c r="F60" s="179"/>
      <c r="G60" s="179"/>
      <c r="H60" s="179"/>
      <c r="I60" s="188"/>
      <c r="J60" s="255" t="s">
        <v>52</v>
      </c>
      <c r="K60" s="256"/>
      <c r="L60" s="256"/>
      <c r="M60" s="256"/>
      <c r="N60" s="256"/>
      <c r="O60" s="256"/>
      <c r="P60" s="256"/>
      <c r="Q60" s="256"/>
      <c r="R60" s="257"/>
      <c r="S60" s="193"/>
      <c r="T60" s="194"/>
      <c r="U60" s="194"/>
      <c r="V60" s="195"/>
    </row>
    <row r="61" spans="1:22" ht="13.5" thickBot="1">
      <c r="A61" s="47"/>
      <c r="B61" s="204" t="s">
        <v>10</v>
      </c>
      <c r="C61" s="204"/>
      <c r="D61" s="204"/>
      <c r="E61" s="204"/>
      <c r="F61" s="204" t="s">
        <v>11</v>
      </c>
      <c r="G61" s="204"/>
      <c r="H61" s="204"/>
      <c r="I61" s="254"/>
      <c r="J61" s="245" t="s">
        <v>53</v>
      </c>
      <c r="K61" s="246"/>
      <c r="L61" s="246"/>
      <c r="M61" s="246"/>
      <c r="N61" s="246"/>
      <c r="O61" s="246"/>
      <c r="P61" s="246"/>
      <c r="Q61" s="246"/>
      <c r="R61" s="247"/>
      <c r="S61" s="196"/>
      <c r="T61" s="197"/>
      <c r="U61" s="197"/>
      <c r="V61" s="198"/>
    </row>
    <row r="62" ht="12.75">
      <c r="R62"/>
    </row>
    <row r="63" ht="12.75">
      <c r="R63"/>
    </row>
    <row r="64" spans="19:21" ht="12.75">
      <c r="S64" s="132"/>
      <c r="T64" s="73"/>
      <c r="U64" s="73"/>
    </row>
    <row r="65" spans="19:21" ht="12.75">
      <c r="S65" s="132"/>
      <c r="T65" s="73"/>
      <c r="U65" s="73"/>
    </row>
    <row r="66" spans="19:21" ht="12.75">
      <c r="S66" s="132"/>
      <c r="T66" s="73"/>
      <c r="U66" s="73"/>
    </row>
  </sheetData>
  <sheetProtection/>
  <mergeCells count="78">
    <mergeCell ref="Q57:R57"/>
    <mergeCell ref="F55:H56"/>
    <mergeCell ref="J46:K46"/>
    <mergeCell ref="L46:N46"/>
    <mergeCell ref="O46:P46"/>
    <mergeCell ref="B48:R48"/>
    <mergeCell ref="A52:R52"/>
    <mergeCell ref="S49:V61"/>
    <mergeCell ref="B49:R49"/>
    <mergeCell ref="B50:R50"/>
    <mergeCell ref="B51:R51"/>
    <mergeCell ref="F59:H60"/>
    <mergeCell ref="F57:H57"/>
    <mergeCell ref="M55:P56"/>
    <mergeCell ref="B61:E61"/>
    <mergeCell ref="B57:E57"/>
    <mergeCell ref="I55:L55"/>
    <mergeCell ref="S31:V31"/>
    <mergeCell ref="S8:V9"/>
    <mergeCell ref="O8:P8"/>
    <mergeCell ref="A9:P9"/>
    <mergeCell ref="L10:M10"/>
    <mergeCell ref="A11:P11"/>
    <mergeCell ref="A12:B12"/>
    <mergeCell ref="B1:R1"/>
    <mergeCell ref="B2:R2"/>
    <mergeCell ref="F6:H6"/>
    <mergeCell ref="G8:H8"/>
    <mergeCell ref="B6:D6"/>
    <mergeCell ref="B5:R5"/>
    <mergeCell ref="R33:R45"/>
    <mergeCell ref="B59:E60"/>
    <mergeCell ref="E10:K10"/>
    <mergeCell ref="B55:E56"/>
    <mergeCell ref="M57:P57"/>
    <mergeCell ref="J56:L56"/>
    <mergeCell ref="C46:D46"/>
    <mergeCell ref="E46:F46"/>
    <mergeCell ref="G46:I46"/>
    <mergeCell ref="B10:D10"/>
    <mergeCell ref="A1:A2"/>
    <mergeCell ref="A3:A4"/>
    <mergeCell ref="B3:R4"/>
    <mergeCell ref="I53:R54"/>
    <mergeCell ref="A49:A51"/>
    <mergeCell ref="O45:P45"/>
    <mergeCell ref="C12:P12"/>
    <mergeCell ref="E8:F8"/>
    <mergeCell ref="N10:P10"/>
    <mergeCell ref="B8:D8"/>
    <mergeCell ref="F61:H61"/>
    <mergeCell ref="A53:H53"/>
    <mergeCell ref="A54:H54"/>
    <mergeCell ref="J61:R61"/>
    <mergeCell ref="A58:I58"/>
    <mergeCell ref="J58:R59"/>
    <mergeCell ref="I57:L57"/>
    <mergeCell ref="I59:I61"/>
    <mergeCell ref="J60:R60"/>
    <mergeCell ref="Q55:R56"/>
    <mergeCell ref="X6:AC6"/>
    <mergeCell ref="X7:AC7"/>
    <mergeCell ref="I6:J6"/>
    <mergeCell ref="K6:L6"/>
    <mergeCell ref="O6:R6"/>
    <mergeCell ref="A7:P7"/>
    <mergeCell ref="Q7:R13"/>
    <mergeCell ref="J8:K8"/>
    <mergeCell ref="S48:V48"/>
    <mergeCell ref="A47:R47"/>
    <mergeCell ref="S45:V45"/>
    <mergeCell ref="S46:V46"/>
    <mergeCell ref="S47:V47"/>
    <mergeCell ref="Q45:Q46"/>
    <mergeCell ref="H45:I45"/>
    <mergeCell ref="C45:G45"/>
    <mergeCell ref="J45:N45"/>
    <mergeCell ref="A45:B45"/>
  </mergeCells>
  <printOptions horizontalCentered="1" verticalCentered="1"/>
  <pageMargins left="0.25" right="0.25" top="0.25" bottom="0.25" header="0.5" footer="0"/>
  <pageSetup blackAndWhite="1" fitToHeight="1" fitToWidth="1" horizontalDpi="600" verticalDpi="600" orientation="landscape" scale="68" r:id="rId2"/>
  <legacy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AC66"/>
  <sheetViews>
    <sheetView showZeros="0" zoomScalePageLayoutView="0" workbookViewId="0" topLeftCell="A37">
      <selection activeCell="G8" sqref="G8:H8"/>
    </sheetView>
  </sheetViews>
  <sheetFormatPr defaultColWidth="9.140625" defaultRowHeight="12.75"/>
  <cols>
    <col min="1" max="1" width="13.00390625" style="0" customWidth="1"/>
    <col min="2" max="2" width="14.140625" style="0" customWidth="1"/>
    <col min="3" max="7" width="5.57421875" style="0" customWidth="1"/>
    <col min="8" max="8" width="5.421875" style="0" customWidth="1"/>
    <col min="9" max="9" width="5.57421875" style="0" customWidth="1"/>
    <col min="10" max="12" width="5.421875" style="0" customWidth="1"/>
    <col min="13" max="13" width="5.57421875" style="0" customWidth="1"/>
    <col min="14" max="15" width="5.421875" style="0" customWidth="1"/>
    <col min="16" max="16" width="5.28125" style="0" customWidth="1"/>
    <col min="17" max="17" width="6.421875" style="0" bestFit="1" customWidth="1"/>
    <col min="18" max="18" width="7.7109375" style="3" bestFit="1" customWidth="1"/>
    <col min="19" max="19" width="13.28125" style="115" customWidth="1"/>
    <col min="20" max="20" width="12.00390625" style="50" customWidth="1"/>
    <col min="21" max="21" width="10.7109375" style="50" customWidth="1"/>
    <col min="22" max="22" width="10.28125" style="50" customWidth="1"/>
    <col min="23" max="23" width="6.140625" style="50" customWidth="1"/>
    <col min="24" max="24" width="14.57421875" style="50" customWidth="1"/>
    <col min="25" max="25" width="10.28125" style="50" bestFit="1" customWidth="1"/>
    <col min="26" max="26" width="11.00390625" style="50" customWidth="1"/>
    <col min="27" max="27" width="10.28125" style="50" bestFit="1" customWidth="1"/>
    <col min="28" max="29" width="12.28125" style="50" bestFit="1" customWidth="1"/>
    <col min="30" max="16384" width="9.140625" style="50" customWidth="1"/>
  </cols>
  <sheetData>
    <row r="1" spans="1:22" ht="12.75">
      <c r="A1" s="234" t="s">
        <v>59</v>
      </c>
      <c r="B1" s="218" t="s">
        <v>14</v>
      </c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9"/>
      <c r="S1" s="127"/>
      <c r="T1" s="116" t="s">
        <v>106</v>
      </c>
      <c r="U1" s="117"/>
      <c r="V1" s="118"/>
    </row>
    <row r="2" spans="1:22" ht="12.75">
      <c r="A2" s="235"/>
      <c r="B2" s="201" t="s">
        <v>71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20"/>
      <c r="S2" s="128"/>
      <c r="T2" s="53"/>
      <c r="U2" s="53"/>
      <c r="V2" s="54"/>
    </row>
    <row r="3" spans="1:22" ht="12.75">
      <c r="A3" s="235" t="s">
        <v>86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6"/>
      <c r="S3" s="128"/>
      <c r="T3" s="53" t="s">
        <v>72</v>
      </c>
      <c r="U3" s="53"/>
      <c r="V3" s="54"/>
    </row>
    <row r="4" spans="1:22" ht="13.5" thickBot="1">
      <c r="A4" s="237"/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6"/>
      <c r="S4" s="128"/>
      <c r="T4" s="119" t="s">
        <v>60</v>
      </c>
      <c r="U4" s="53"/>
      <c r="V4" s="54"/>
    </row>
    <row r="5" spans="1:22" ht="16.5" thickBot="1">
      <c r="A5" s="152"/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6"/>
      <c r="S5" s="128"/>
      <c r="T5" s="119" t="s">
        <v>61</v>
      </c>
      <c r="U5" s="53"/>
      <c r="V5" s="54"/>
    </row>
    <row r="6" spans="1:29" ht="13.5" thickBot="1">
      <c r="A6" s="40" t="s">
        <v>16</v>
      </c>
      <c r="B6" s="224">
        <f>'Pay20_09-18-12'!B6:D6</f>
        <v>0</v>
      </c>
      <c r="C6" s="224"/>
      <c r="D6" s="224"/>
      <c r="E6" s="42" t="s">
        <v>58</v>
      </c>
      <c r="F6" s="222">
        <f>'Pay20_09-18-12'!F6:H6</f>
        <v>0</v>
      </c>
      <c r="G6" s="222"/>
      <c r="H6" s="222"/>
      <c r="I6" s="267" t="s">
        <v>31</v>
      </c>
      <c r="J6" s="267"/>
      <c r="K6" s="268">
        <f>'Pay20_09-18-12'!K6:L6</f>
        <v>0</v>
      </c>
      <c r="L6" s="268"/>
      <c r="M6" s="39"/>
      <c r="N6" s="44" t="s">
        <v>42</v>
      </c>
      <c r="O6" s="224">
        <f>'Pay20_09-18-12'!O6:R6</f>
        <v>0</v>
      </c>
      <c r="P6" s="224"/>
      <c r="Q6" s="224"/>
      <c r="R6" s="269"/>
      <c r="S6" s="128"/>
      <c r="T6" s="119" t="s">
        <v>62</v>
      </c>
      <c r="U6" s="53"/>
      <c r="V6" s="54"/>
      <c r="X6" s="261" t="s">
        <v>41</v>
      </c>
      <c r="Y6" s="262"/>
      <c r="Z6" s="262"/>
      <c r="AA6" s="262"/>
      <c r="AB6" s="262"/>
      <c r="AC6" s="263"/>
    </row>
    <row r="7" spans="1:29" ht="6" customHeight="1" thickBot="1">
      <c r="A7" s="213"/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270"/>
      <c r="R7" s="271"/>
      <c r="S7" s="129"/>
      <c r="T7" s="120"/>
      <c r="U7" s="120"/>
      <c r="V7" s="121"/>
      <c r="X7" s="264"/>
      <c r="Y7" s="265"/>
      <c r="Z7" s="265"/>
      <c r="AA7" s="265"/>
      <c r="AB7" s="265"/>
      <c r="AC7" s="266"/>
    </row>
    <row r="8" spans="1:29" ht="15" customHeight="1">
      <c r="A8" s="40" t="s">
        <v>17</v>
      </c>
      <c r="B8" s="224">
        <f>'Pay20_09-18-12'!B8:D8</f>
        <v>0</v>
      </c>
      <c r="C8" s="224"/>
      <c r="D8" s="224"/>
      <c r="E8" s="232" t="s">
        <v>18</v>
      </c>
      <c r="F8" s="232"/>
      <c r="G8" s="223">
        <f>'Pay20_09-18-12'!G8:H8+14</f>
        <v>41171</v>
      </c>
      <c r="H8" s="223"/>
      <c r="I8" s="43" t="s">
        <v>19</v>
      </c>
      <c r="J8" s="223">
        <f>G8+13</f>
        <v>41184</v>
      </c>
      <c r="K8" s="223"/>
      <c r="L8" s="39"/>
      <c r="M8" s="42" t="s">
        <v>12</v>
      </c>
      <c r="N8" s="15">
        <f>'Pay20_09-18-12'!N8</f>
        <v>0</v>
      </c>
      <c r="O8" s="188"/>
      <c r="P8" s="188"/>
      <c r="Q8" s="188"/>
      <c r="R8" s="189"/>
      <c r="S8" s="207"/>
      <c r="T8" s="208"/>
      <c r="U8" s="208"/>
      <c r="V8" s="209"/>
      <c r="X8" s="52" t="s">
        <v>24</v>
      </c>
      <c r="Y8" s="34"/>
      <c r="Z8" s="53"/>
      <c r="AA8" s="53"/>
      <c r="AB8" s="53"/>
      <c r="AC8" s="54"/>
    </row>
    <row r="9" spans="1:29" ht="6" customHeight="1" thickBot="1">
      <c r="A9" s="213"/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88"/>
      <c r="R9" s="189"/>
      <c r="S9" s="210"/>
      <c r="T9" s="211"/>
      <c r="U9" s="211"/>
      <c r="V9" s="212"/>
      <c r="X9" s="52"/>
      <c r="Y9" s="34"/>
      <c r="Z9" s="53"/>
      <c r="AA9" s="53"/>
      <c r="AB9" s="53"/>
      <c r="AC9" s="54"/>
    </row>
    <row r="10" spans="1:29" ht="13.5" customHeight="1">
      <c r="A10" s="41" t="s">
        <v>48</v>
      </c>
      <c r="B10" s="233">
        <f>'Pay20_09-18-12'!B10:D10</f>
        <v>0</v>
      </c>
      <c r="C10" s="233"/>
      <c r="D10" s="233"/>
      <c r="E10" s="230" t="s">
        <v>49</v>
      </c>
      <c r="F10" s="230"/>
      <c r="G10" s="230"/>
      <c r="H10" s="230"/>
      <c r="I10" s="230"/>
      <c r="J10" s="230"/>
      <c r="K10" s="230"/>
      <c r="L10" s="214">
        <f>J8+10</f>
        <v>41194</v>
      </c>
      <c r="M10" s="215"/>
      <c r="N10" s="188"/>
      <c r="O10" s="188"/>
      <c r="P10" s="188"/>
      <c r="Q10" s="188"/>
      <c r="R10" s="188"/>
      <c r="S10" s="130"/>
      <c r="T10" s="122"/>
      <c r="U10" s="123"/>
      <c r="V10" s="123"/>
      <c r="X10" s="52"/>
      <c r="Y10" s="34"/>
      <c r="Z10" s="53"/>
      <c r="AA10" s="53"/>
      <c r="AB10" s="53"/>
      <c r="AC10" s="54"/>
    </row>
    <row r="11" spans="1:29" ht="13.5" customHeight="1" thickBot="1">
      <c r="A11" s="213"/>
      <c r="B11" s="176"/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88"/>
      <c r="R11" s="188"/>
      <c r="S11" s="131"/>
      <c r="T11" s="124"/>
      <c r="U11" s="124"/>
      <c r="V11" s="125"/>
      <c r="X11" s="52" t="s">
        <v>35</v>
      </c>
      <c r="Y11" s="32">
        <f>Y8/2080</f>
        <v>0</v>
      </c>
      <c r="Z11" s="53"/>
      <c r="AA11" s="53"/>
      <c r="AB11" s="53"/>
      <c r="AC11" s="54"/>
    </row>
    <row r="12" spans="1:29" ht="14.25" customHeight="1" thickBot="1">
      <c r="A12" s="216"/>
      <c r="B12" s="217"/>
      <c r="C12" s="240" t="s">
        <v>43</v>
      </c>
      <c r="D12" s="241"/>
      <c r="E12" s="241"/>
      <c r="F12" s="241"/>
      <c r="G12" s="241"/>
      <c r="H12" s="241"/>
      <c r="I12" s="241"/>
      <c r="J12" s="241"/>
      <c r="K12" s="241"/>
      <c r="L12" s="241"/>
      <c r="M12" s="241"/>
      <c r="N12" s="241"/>
      <c r="O12" s="241"/>
      <c r="P12" s="242"/>
      <c r="Q12" s="188"/>
      <c r="R12" s="188"/>
      <c r="S12" s="131"/>
      <c r="T12" s="124" t="s">
        <v>63</v>
      </c>
      <c r="U12" s="124"/>
      <c r="V12" s="125"/>
      <c r="X12" s="52" t="s">
        <v>36</v>
      </c>
      <c r="Y12" s="33"/>
      <c r="Z12" s="53"/>
      <c r="AA12" s="53"/>
      <c r="AB12" s="53"/>
      <c r="AC12" s="54"/>
    </row>
    <row r="13" spans="1:29" ht="13.5" thickBot="1">
      <c r="A13" s="77" t="s">
        <v>56</v>
      </c>
      <c r="B13" s="78" t="s">
        <v>55</v>
      </c>
      <c r="C13" s="81">
        <f>G8</f>
        <v>41171</v>
      </c>
      <c r="D13" s="82">
        <f aca="true" t="shared" si="0" ref="D13:P13">C13+1</f>
        <v>41172</v>
      </c>
      <c r="E13" s="83">
        <f t="shared" si="0"/>
        <v>41173</v>
      </c>
      <c r="F13" s="82">
        <f t="shared" si="0"/>
        <v>41174</v>
      </c>
      <c r="G13" s="83">
        <f t="shared" si="0"/>
        <v>41175</v>
      </c>
      <c r="H13" s="82">
        <f t="shared" si="0"/>
        <v>41176</v>
      </c>
      <c r="I13" s="83">
        <f t="shared" si="0"/>
        <v>41177</v>
      </c>
      <c r="J13" s="84">
        <f t="shared" si="0"/>
        <v>41178</v>
      </c>
      <c r="K13" s="83">
        <f t="shared" si="0"/>
        <v>41179</v>
      </c>
      <c r="L13" s="82">
        <f t="shared" si="0"/>
        <v>41180</v>
      </c>
      <c r="M13" s="83">
        <f t="shared" si="0"/>
        <v>41181</v>
      </c>
      <c r="N13" s="82">
        <f t="shared" si="0"/>
        <v>41182</v>
      </c>
      <c r="O13" s="83">
        <f t="shared" si="0"/>
        <v>41183</v>
      </c>
      <c r="P13" s="85">
        <f t="shared" si="0"/>
        <v>41184</v>
      </c>
      <c r="Q13" s="188"/>
      <c r="R13" s="188"/>
      <c r="S13" s="131"/>
      <c r="T13" s="124" t="s">
        <v>75</v>
      </c>
      <c r="U13" s="124"/>
      <c r="V13" s="125"/>
      <c r="X13" s="55"/>
      <c r="Y13" s="51" t="s">
        <v>37</v>
      </c>
      <c r="Z13" s="51" t="s">
        <v>37</v>
      </c>
      <c r="AA13" s="51" t="s">
        <v>25</v>
      </c>
      <c r="AB13" s="51" t="s">
        <v>27</v>
      </c>
      <c r="AC13" s="56" t="s">
        <v>2</v>
      </c>
    </row>
    <row r="14" spans="1:29" ht="13.5" thickBot="1">
      <c r="A14" s="79" t="s">
        <v>57</v>
      </c>
      <c r="B14" s="80" t="s">
        <v>50</v>
      </c>
      <c r="C14" s="86">
        <f aca="true" t="shared" si="1" ref="C14:P14">WEEKDAY(C13)</f>
        <v>4</v>
      </c>
      <c r="D14" s="87">
        <f t="shared" si="1"/>
        <v>5</v>
      </c>
      <c r="E14" s="88">
        <f t="shared" si="1"/>
        <v>6</v>
      </c>
      <c r="F14" s="87">
        <f t="shared" si="1"/>
        <v>7</v>
      </c>
      <c r="G14" s="88">
        <f t="shared" si="1"/>
        <v>1</v>
      </c>
      <c r="H14" s="87">
        <f t="shared" si="1"/>
        <v>2</v>
      </c>
      <c r="I14" s="88">
        <f t="shared" si="1"/>
        <v>3</v>
      </c>
      <c r="J14" s="89">
        <f t="shared" si="1"/>
        <v>4</v>
      </c>
      <c r="K14" s="88">
        <f t="shared" si="1"/>
        <v>5</v>
      </c>
      <c r="L14" s="87">
        <f t="shared" si="1"/>
        <v>6</v>
      </c>
      <c r="M14" s="88">
        <f t="shared" si="1"/>
        <v>7</v>
      </c>
      <c r="N14" s="87">
        <f t="shared" si="1"/>
        <v>1</v>
      </c>
      <c r="O14" s="88">
        <f t="shared" si="1"/>
        <v>2</v>
      </c>
      <c r="P14" s="90">
        <f t="shared" si="1"/>
        <v>3</v>
      </c>
      <c r="Q14" s="91" t="s">
        <v>2</v>
      </c>
      <c r="R14" s="142" t="s">
        <v>15</v>
      </c>
      <c r="S14" s="131"/>
      <c r="T14" s="124" t="s">
        <v>65</v>
      </c>
      <c r="U14" s="124"/>
      <c r="V14" s="125"/>
      <c r="X14" s="57"/>
      <c r="Y14" s="58" t="s">
        <v>38</v>
      </c>
      <c r="Z14" s="58" t="s">
        <v>39</v>
      </c>
      <c r="AA14" s="58" t="s">
        <v>26</v>
      </c>
      <c r="AB14" s="58" t="s">
        <v>28</v>
      </c>
      <c r="AC14" s="59" t="s">
        <v>40</v>
      </c>
    </row>
    <row r="15" spans="1:29" ht="15.75" customHeight="1">
      <c r="A15" s="172">
        <f>'Pay20_09-18-12'!A15</f>
        <v>0</v>
      </c>
      <c r="B15" s="157">
        <f>'Pay20_09-18-12'!B15</f>
        <v>1</v>
      </c>
      <c r="C15" s="27"/>
      <c r="D15" s="28"/>
      <c r="E15" s="29"/>
      <c r="F15" s="7"/>
      <c r="G15" s="8"/>
      <c r="H15" s="28"/>
      <c r="I15" s="29"/>
      <c r="J15" s="30"/>
      <c r="K15" s="29"/>
      <c r="L15" s="28"/>
      <c r="M15" s="8"/>
      <c r="N15" s="7"/>
      <c r="O15" s="29"/>
      <c r="P15" s="31"/>
      <c r="Q15" s="93">
        <f>SUM(C15:P15)</f>
        <v>0</v>
      </c>
      <c r="R15" s="161">
        <f>ROUND(IF(Q15&gt;0,Q15/$Q$32,B15),2)</f>
        <v>1</v>
      </c>
      <c r="S15" s="158"/>
      <c r="T15" s="124" t="s">
        <v>76</v>
      </c>
      <c r="U15" s="124"/>
      <c r="V15" s="125"/>
      <c r="X15" s="173">
        <f aca="true" t="shared" si="2" ref="X15:X31">A15</f>
        <v>0</v>
      </c>
      <c r="Y15" s="36"/>
      <c r="Z15" s="60">
        <f aca="true" t="shared" si="3" ref="Z15:Z31">(AA15+AB15)*Y15</f>
        <v>0</v>
      </c>
      <c r="AA15" s="61">
        <f aca="true" t="shared" si="4" ref="AA15:AA31">IF($B$32&gt;0,80*$Y$11*R15,($Y$11*Q15)+($Y$11*$Q$43*R15))</f>
        <v>0</v>
      </c>
      <c r="AB15" s="62">
        <f aca="true" t="shared" si="5" ref="AB15:AB31">AA15*$Y$12</f>
        <v>0</v>
      </c>
      <c r="AC15" s="62">
        <f aca="true" t="shared" si="6" ref="AC15:AC31">SUM(Z15:AB15)</f>
        <v>0</v>
      </c>
    </row>
    <row r="16" spans="1:29" ht="15.75" customHeight="1">
      <c r="A16" s="172">
        <f>'Pay20_09-18-12'!A16</f>
        <v>0</v>
      </c>
      <c r="B16" s="157">
        <f>'Pay20_09-18-12'!B16</f>
        <v>0</v>
      </c>
      <c r="C16" s="10"/>
      <c r="D16" s="2"/>
      <c r="E16" s="1"/>
      <c r="F16" s="2"/>
      <c r="G16" s="1"/>
      <c r="H16" s="2"/>
      <c r="I16" s="1"/>
      <c r="J16" s="6"/>
      <c r="K16" s="1"/>
      <c r="L16" s="2"/>
      <c r="M16" s="1"/>
      <c r="N16" s="2"/>
      <c r="O16" s="1"/>
      <c r="P16" s="13"/>
      <c r="Q16" s="93">
        <f aca="true" t="shared" si="7" ref="Q16:Q31">SUM(C16:P16)</f>
        <v>0</v>
      </c>
      <c r="R16" s="162">
        <f aca="true" t="shared" si="8" ref="R16:R31">ROUND(IF(Q16&gt;0,Q16/$Q$32,B16),2)</f>
        <v>0</v>
      </c>
      <c r="S16" s="158"/>
      <c r="T16" s="124" t="s">
        <v>66</v>
      </c>
      <c r="U16" s="124"/>
      <c r="V16" s="125"/>
      <c r="X16" s="174">
        <f t="shared" si="2"/>
        <v>0</v>
      </c>
      <c r="Y16" s="37"/>
      <c r="Z16" s="63">
        <f t="shared" si="3"/>
        <v>0</v>
      </c>
      <c r="AA16" s="64">
        <f t="shared" si="4"/>
        <v>0</v>
      </c>
      <c r="AB16" s="65">
        <f t="shared" si="5"/>
        <v>0</v>
      </c>
      <c r="AC16" s="65">
        <f t="shared" si="6"/>
        <v>0</v>
      </c>
    </row>
    <row r="17" spans="1:29" ht="15.75" customHeight="1">
      <c r="A17" s="172">
        <f>'Pay20_09-18-12'!A17</f>
        <v>0</v>
      </c>
      <c r="B17" s="157">
        <f>'Pay20_09-18-12'!B17</f>
        <v>0</v>
      </c>
      <c r="C17" s="10"/>
      <c r="D17" s="2"/>
      <c r="E17" s="49"/>
      <c r="F17" s="2"/>
      <c r="G17" s="1"/>
      <c r="H17" s="2"/>
      <c r="I17" s="1"/>
      <c r="J17" s="6"/>
      <c r="K17" s="1"/>
      <c r="L17" s="2"/>
      <c r="M17" s="1"/>
      <c r="N17" s="2"/>
      <c r="O17" s="1"/>
      <c r="P17" s="13"/>
      <c r="Q17" s="93">
        <f t="shared" si="7"/>
        <v>0</v>
      </c>
      <c r="R17" s="162">
        <f t="shared" si="8"/>
        <v>0</v>
      </c>
      <c r="S17" s="158"/>
      <c r="T17" s="124" t="s">
        <v>64</v>
      </c>
      <c r="U17" s="124"/>
      <c r="V17" s="125"/>
      <c r="X17" s="174">
        <f t="shared" si="2"/>
        <v>0</v>
      </c>
      <c r="Y17" s="37"/>
      <c r="Z17" s="63">
        <f t="shared" si="3"/>
        <v>0</v>
      </c>
      <c r="AA17" s="64">
        <f t="shared" si="4"/>
        <v>0</v>
      </c>
      <c r="AB17" s="65">
        <f t="shared" si="5"/>
        <v>0</v>
      </c>
      <c r="AC17" s="65">
        <f t="shared" si="6"/>
        <v>0</v>
      </c>
    </row>
    <row r="18" spans="1:29" ht="15.75" customHeight="1">
      <c r="A18" s="172">
        <f>'Pay20_09-18-12'!A18</f>
        <v>0</v>
      </c>
      <c r="B18" s="157">
        <f>'Pay20_09-18-12'!B18</f>
        <v>0</v>
      </c>
      <c r="C18" s="10"/>
      <c r="D18" s="2"/>
      <c r="E18" s="1"/>
      <c r="F18" s="2"/>
      <c r="G18" s="1"/>
      <c r="H18" s="2"/>
      <c r="I18" s="1"/>
      <c r="J18" s="6"/>
      <c r="K18" s="1"/>
      <c r="L18" s="2"/>
      <c r="M18" s="1"/>
      <c r="N18" s="2"/>
      <c r="O18" s="1"/>
      <c r="P18" s="13"/>
      <c r="Q18" s="93">
        <f t="shared" si="7"/>
        <v>0</v>
      </c>
      <c r="R18" s="162">
        <f t="shared" si="8"/>
        <v>0</v>
      </c>
      <c r="S18" s="158"/>
      <c r="T18" s="124" t="s">
        <v>67</v>
      </c>
      <c r="U18" s="124"/>
      <c r="V18" s="125"/>
      <c r="X18" s="174">
        <f t="shared" si="2"/>
        <v>0</v>
      </c>
      <c r="Y18" s="37"/>
      <c r="Z18" s="63">
        <f t="shared" si="3"/>
        <v>0</v>
      </c>
      <c r="AA18" s="64">
        <f t="shared" si="4"/>
        <v>0</v>
      </c>
      <c r="AB18" s="65">
        <f t="shared" si="5"/>
        <v>0</v>
      </c>
      <c r="AC18" s="65">
        <f t="shared" si="6"/>
        <v>0</v>
      </c>
    </row>
    <row r="19" spans="1:29" ht="15.75" customHeight="1">
      <c r="A19" s="172">
        <f>'Pay20_09-18-12'!A19</f>
        <v>0</v>
      </c>
      <c r="B19" s="157">
        <f>'Pay20_09-18-12'!B19</f>
        <v>0</v>
      </c>
      <c r="C19" s="10"/>
      <c r="D19" s="2"/>
      <c r="E19" s="1"/>
      <c r="F19" s="2"/>
      <c r="G19" s="1"/>
      <c r="H19" s="2"/>
      <c r="I19" s="1"/>
      <c r="J19" s="6"/>
      <c r="K19" s="1"/>
      <c r="L19" s="2"/>
      <c r="M19" s="1"/>
      <c r="N19" s="2"/>
      <c r="O19" s="1"/>
      <c r="P19" s="13"/>
      <c r="Q19" s="93">
        <f t="shared" si="7"/>
        <v>0</v>
      </c>
      <c r="R19" s="162">
        <f t="shared" si="8"/>
        <v>0</v>
      </c>
      <c r="S19" s="158"/>
      <c r="T19" s="124" t="s">
        <v>73</v>
      </c>
      <c r="U19" s="124"/>
      <c r="V19" s="125"/>
      <c r="X19" s="174">
        <f t="shared" si="2"/>
        <v>0</v>
      </c>
      <c r="Y19" s="37"/>
      <c r="Z19" s="63">
        <f t="shared" si="3"/>
        <v>0</v>
      </c>
      <c r="AA19" s="64">
        <f t="shared" si="4"/>
        <v>0</v>
      </c>
      <c r="AB19" s="65">
        <f t="shared" si="5"/>
        <v>0</v>
      </c>
      <c r="AC19" s="65">
        <f t="shared" si="6"/>
        <v>0</v>
      </c>
    </row>
    <row r="20" spans="1:29" ht="15.75" customHeight="1" thickBot="1">
      <c r="A20" s="172">
        <f>'Pay20_09-18-12'!A20</f>
        <v>0</v>
      </c>
      <c r="B20" s="157">
        <f>'Pay20_09-18-12'!B20</f>
        <v>0</v>
      </c>
      <c r="C20" s="10"/>
      <c r="D20" s="2"/>
      <c r="E20" s="1"/>
      <c r="F20" s="159"/>
      <c r="G20" s="159"/>
      <c r="H20" s="159"/>
      <c r="I20" s="13"/>
      <c r="J20" s="10"/>
      <c r="K20" s="159"/>
      <c r="L20" s="159"/>
      <c r="M20" s="2"/>
      <c r="N20" s="2"/>
      <c r="O20" s="1"/>
      <c r="P20" s="13"/>
      <c r="Q20" s="93">
        <f t="shared" si="7"/>
        <v>0</v>
      </c>
      <c r="R20" s="162">
        <f t="shared" si="8"/>
        <v>0</v>
      </c>
      <c r="S20" s="160"/>
      <c r="T20" s="126"/>
      <c r="U20" s="143"/>
      <c r="V20" s="144"/>
      <c r="X20" s="174">
        <f t="shared" si="2"/>
        <v>0</v>
      </c>
      <c r="Y20" s="37"/>
      <c r="Z20" s="63">
        <f t="shared" si="3"/>
        <v>0</v>
      </c>
      <c r="AA20" s="64">
        <f t="shared" si="4"/>
        <v>0</v>
      </c>
      <c r="AB20" s="65">
        <f t="shared" si="5"/>
        <v>0</v>
      </c>
      <c r="AC20" s="65">
        <f t="shared" si="6"/>
        <v>0</v>
      </c>
    </row>
    <row r="21" spans="1:29" ht="15.75" customHeight="1">
      <c r="A21" s="172">
        <f>'Pay20_09-18-12'!A21</f>
        <v>0</v>
      </c>
      <c r="B21" s="157">
        <f>'Pay20_09-18-12'!B21</f>
        <v>0</v>
      </c>
      <c r="C21" s="19"/>
      <c r="D21" s="16"/>
      <c r="E21" s="15"/>
      <c r="F21" s="21"/>
      <c r="G21" s="21"/>
      <c r="H21" s="21"/>
      <c r="I21" s="17"/>
      <c r="J21" s="19"/>
      <c r="K21" s="21"/>
      <c r="L21" s="21"/>
      <c r="M21" s="16"/>
      <c r="N21" s="16"/>
      <c r="O21" s="15"/>
      <c r="P21" s="17"/>
      <c r="Q21" s="93">
        <f t="shared" si="7"/>
        <v>0</v>
      </c>
      <c r="R21" s="162">
        <f t="shared" si="8"/>
        <v>0</v>
      </c>
      <c r="S21" s="169"/>
      <c r="T21" s="33"/>
      <c r="U21" s="170"/>
      <c r="V21" s="171"/>
      <c r="X21" s="174">
        <f aca="true" t="shared" si="9" ref="X21:X29">A21</f>
        <v>0</v>
      </c>
      <c r="Y21" s="37"/>
      <c r="Z21" s="63">
        <f aca="true" t="shared" si="10" ref="Z21:Z29">(AA21+AB21)*Y21</f>
        <v>0</v>
      </c>
      <c r="AA21" s="64">
        <f aca="true" t="shared" si="11" ref="AA21:AA29">IF($B$32&gt;0,80*$Y$11*R21,($Y$11*Q21)+($Y$11*$Q$43*R21))</f>
        <v>0</v>
      </c>
      <c r="AB21" s="65">
        <f aca="true" t="shared" si="12" ref="AB21:AB29">AA21*$Y$12</f>
        <v>0</v>
      </c>
      <c r="AC21" s="65">
        <f aca="true" t="shared" si="13" ref="AC21:AC29">SUM(Z21:AB21)</f>
        <v>0</v>
      </c>
    </row>
    <row r="22" spans="1:29" ht="15.75" customHeight="1">
      <c r="A22" s="172">
        <f>'Pay20_09-18-12'!A22</f>
        <v>0</v>
      </c>
      <c r="B22" s="157">
        <f>'Pay20_09-18-12'!B22</f>
        <v>0</v>
      </c>
      <c r="C22" s="19"/>
      <c r="D22" s="16"/>
      <c r="E22" s="15"/>
      <c r="F22" s="21"/>
      <c r="G22" s="21"/>
      <c r="H22" s="21"/>
      <c r="I22" s="17"/>
      <c r="J22" s="19"/>
      <c r="K22" s="21"/>
      <c r="L22" s="21"/>
      <c r="M22" s="16"/>
      <c r="N22" s="16"/>
      <c r="O22" s="15"/>
      <c r="P22" s="17"/>
      <c r="Q22" s="93">
        <f t="shared" si="7"/>
        <v>0</v>
      </c>
      <c r="R22" s="162">
        <f t="shared" si="8"/>
        <v>0</v>
      </c>
      <c r="S22" s="169"/>
      <c r="T22" s="33"/>
      <c r="U22" s="170"/>
      <c r="V22" s="171"/>
      <c r="X22" s="174">
        <f t="shared" si="9"/>
        <v>0</v>
      </c>
      <c r="Y22" s="37"/>
      <c r="Z22" s="63">
        <f t="shared" si="10"/>
        <v>0</v>
      </c>
      <c r="AA22" s="64">
        <f t="shared" si="11"/>
        <v>0</v>
      </c>
      <c r="AB22" s="65">
        <f t="shared" si="12"/>
        <v>0</v>
      </c>
      <c r="AC22" s="65">
        <f t="shared" si="13"/>
        <v>0</v>
      </c>
    </row>
    <row r="23" spans="1:29" ht="15.75" customHeight="1">
      <c r="A23" s="172">
        <f>'Pay20_09-18-12'!A25</f>
        <v>0</v>
      </c>
      <c r="B23" s="157">
        <f>'Pay20_09-18-12'!B25</f>
        <v>0</v>
      </c>
      <c r="C23" s="19"/>
      <c r="D23" s="16"/>
      <c r="E23" s="15"/>
      <c r="F23" s="21"/>
      <c r="G23" s="21"/>
      <c r="H23" s="21"/>
      <c r="I23" s="17"/>
      <c r="J23" s="19"/>
      <c r="K23" s="21"/>
      <c r="L23" s="21"/>
      <c r="M23" s="16"/>
      <c r="N23" s="16"/>
      <c r="O23" s="15"/>
      <c r="P23" s="17"/>
      <c r="Q23" s="93">
        <f t="shared" si="7"/>
        <v>0</v>
      </c>
      <c r="R23" s="162">
        <f t="shared" si="8"/>
        <v>0</v>
      </c>
      <c r="S23" s="169"/>
      <c r="T23" s="33"/>
      <c r="U23" s="170"/>
      <c r="V23" s="171"/>
      <c r="X23" s="174">
        <f t="shared" si="9"/>
        <v>0</v>
      </c>
      <c r="Y23" s="37"/>
      <c r="Z23" s="63">
        <f t="shared" si="10"/>
        <v>0</v>
      </c>
      <c r="AA23" s="64">
        <f t="shared" si="11"/>
        <v>0</v>
      </c>
      <c r="AB23" s="65">
        <f t="shared" si="12"/>
        <v>0</v>
      </c>
      <c r="AC23" s="65">
        <f t="shared" si="13"/>
        <v>0</v>
      </c>
    </row>
    <row r="24" spans="1:29" ht="15.75" customHeight="1">
      <c r="A24" s="172">
        <f>'Pay20_09-18-12'!A26</f>
        <v>0</v>
      </c>
      <c r="B24" s="157">
        <f>'Pay20_09-18-12'!B26</f>
        <v>0</v>
      </c>
      <c r="C24" s="19"/>
      <c r="D24" s="16"/>
      <c r="E24" s="15"/>
      <c r="F24" s="21"/>
      <c r="G24" s="21"/>
      <c r="H24" s="21"/>
      <c r="I24" s="17"/>
      <c r="J24" s="19"/>
      <c r="K24" s="21"/>
      <c r="L24" s="21"/>
      <c r="M24" s="16"/>
      <c r="N24" s="16"/>
      <c r="O24" s="15"/>
      <c r="P24" s="17"/>
      <c r="Q24" s="93">
        <f>SUM(C24:P24)</f>
        <v>0</v>
      </c>
      <c r="R24" s="162">
        <f>ROUND(IF(Q24&gt;0,Q24/$Q$32,B24),2)</f>
        <v>0</v>
      </c>
      <c r="S24" s="169"/>
      <c r="T24" s="33"/>
      <c r="U24" s="170"/>
      <c r="V24" s="171"/>
      <c r="X24" s="174">
        <f t="shared" si="9"/>
        <v>0</v>
      </c>
      <c r="Y24" s="37"/>
      <c r="Z24" s="63">
        <f t="shared" si="10"/>
        <v>0</v>
      </c>
      <c r="AA24" s="64">
        <f t="shared" si="11"/>
        <v>0</v>
      </c>
      <c r="AB24" s="65">
        <f t="shared" si="12"/>
        <v>0</v>
      </c>
      <c r="AC24" s="65">
        <f t="shared" si="13"/>
        <v>0</v>
      </c>
    </row>
    <row r="25" spans="1:29" ht="15.75" customHeight="1">
      <c r="A25" s="172">
        <f>'Pay20_09-18-12'!A27</f>
        <v>0</v>
      </c>
      <c r="B25" s="157">
        <f>'Pay20_09-18-12'!B27</f>
        <v>0</v>
      </c>
      <c r="C25" s="19"/>
      <c r="D25" s="16"/>
      <c r="E25" s="15"/>
      <c r="F25" s="21"/>
      <c r="G25" s="21"/>
      <c r="H25" s="21"/>
      <c r="I25" s="17"/>
      <c r="J25" s="19"/>
      <c r="K25" s="21"/>
      <c r="L25" s="21"/>
      <c r="M25" s="16"/>
      <c r="N25" s="16"/>
      <c r="O25" s="15"/>
      <c r="P25" s="17"/>
      <c r="Q25" s="93">
        <f>SUM(C25:P25)</f>
        <v>0</v>
      </c>
      <c r="R25" s="162">
        <f>ROUND(IF(Q25&gt;0,Q25/$Q$32,B25),2)</f>
        <v>0</v>
      </c>
      <c r="S25" s="169"/>
      <c r="T25" s="33"/>
      <c r="U25" s="170"/>
      <c r="V25" s="171"/>
      <c r="X25" s="174">
        <f t="shared" si="9"/>
        <v>0</v>
      </c>
      <c r="Y25" s="37"/>
      <c r="Z25" s="63">
        <f t="shared" si="10"/>
        <v>0</v>
      </c>
      <c r="AA25" s="64">
        <f t="shared" si="11"/>
        <v>0</v>
      </c>
      <c r="AB25" s="65">
        <f t="shared" si="12"/>
        <v>0</v>
      </c>
      <c r="AC25" s="65">
        <f t="shared" si="13"/>
        <v>0</v>
      </c>
    </row>
    <row r="26" spans="1:29" ht="15.75" customHeight="1">
      <c r="A26" s="172">
        <f>'Pay20_09-18-12'!A28</f>
        <v>0</v>
      </c>
      <c r="B26" s="157">
        <f>'Pay20_09-18-12'!B28</f>
        <v>0</v>
      </c>
      <c r="C26" s="19"/>
      <c r="D26" s="16"/>
      <c r="E26" s="15"/>
      <c r="F26" s="21"/>
      <c r="G26" s="21"/>
      <c r="H26" s="21"/>
      <c r="I26" s="17"/>
      <c r="J26" s="19"/>
      <c r="K26" s="21"/>
      <c r="L26" s="21"/>
      <c r="M26" s="16"/>
      <c r="N26" s="16"/>
      <c r="O26" s="15"/>
      <c r="P26" s="17"/>
      <c r="Q26" s="93">
        <f>SUM(C26:P26)</f>
        <v>0</v>
      </c>
      <c r="R26" s="162">
        <f>ROUND(IF(Q26&gt;0,Q26/$Q$32,B26),2)</f>
        <v>0</v>
      </c>
      <c r="S26" s="169"/>
      <c r="T26" s="33"/>
      <c r="U26" s="170"/>
      <c r="V26" s="171"/>
      <c r="X26" s="174">
        <f t="shared" si="9"/>
        <v>0</v>
      </c>
      <c r="Y26" s="37"/>
      <c r="Z26" s="63">
        <f t="shared" si="10"/>
        <v>0</v>
      </c>
      <c r="AA26" s="64">
        <f t="shared" si="11"/>
        <v>0</v>
      </c>
      <c r="AB26" s="65">
        <f t="shared" si="12"/>
        <v>0</v>
      </c>
      <c r="AC26" s="65">
        <f t="shared" si="13"/>
        <v>0</v>
      </c>
    </row>
    <row r="27" spans="1:29" ht="15.75" customHeight="1">
      <c r="A27" s="172">
        <f>'Pay20_09-18-12'!A27</f>
        <v>0</v>
      </c>
      <c r="B27" s="157">
        <f>'Pay20_09-18-12'!B27</f>
        <v>0</v>
      </c>
      <c r="C27" s="19"/>
      <c r="D27" s="16"/>
      <c r="E27" s="15"/>
      <c r="F27" s="21"/>
      <c r="G27" s="21"/>
      <c r="H27" s="21"/>
      <c r="I27" s="17"/>
      <c r="J27" s="19"/>
      <c r="K27" s="21"/>
      <c r="L27" s="21"/>
      <c r="M27" s="16"/>
      <c r="N27" s="16"/>
      <c r="O27" s="15"/>
      <c r="P27" s="17"/>
      <c r="Q27" s="93">
        <f t="shared" si="7"/>
        <v>0</v>
      </c>
      <c r="R27" s="162">
        <f t="shared" si="8"/>
        <v>0</v>
      </c>
      <c r="S27" s="169"/>
      <c r="T27" s="33"/>
      <c r="U27" s="170"/>
      <c r="V27" s="171"/>
      <c r="X27" s="174">
        <f t="shared" si="9"/>
        <v>0</v>
      </c>
      <c r="Y27" s="37"/>
      <c r="Z27" s="63">
        <f t="shared" si="10"/>
        <v>0</v>
      </c>
      <c r="AA27" s="64">
        <f t="shared" si="11"/>
        <v>0</v>
      </c>
      <c r="AB27" s="65">
        <f t="shared" si="12"/>
        <v>0</v>
      </c>
      <c r="AC27" s="65">
        <f t="shared" si="13"/>
        <v>0</v>
      </c>
    </row>
    <row r="28" spans="1:29" ht="15.75" customHeight="1">
      <c r="A28" s="172">
        <f>'Pay20_09-18-12'!A28</f>
        <v>0</v>
      </c>
      <c r="B28" s="157">
        <f>'Pay20_09-18-12'!B28</f>
        <v>0</v>
      </c>
      <c r="C28" s="19"/>
      <c r="D28" s="16"/>
      <c r="E28" s="15"/>
      <c r="F28" s="21"/>
      <c r="G28" s="21"/>
      <c r="H28" s="21"/>
      <c r="I28" s="17"/>
      <c r="J28" s="19"/>
      <c r="K28" s="21"/>
      <c r="L28" s="21"/>
      <c r="M28" s="16"/>
      <c r="N28" s="16"/>
      <c r="O28" s="15"/>
      <c r="P28" s="17"/>
      <c r="Q28" s="93">
        <f t="shared" si="7"/>
        <v>0</v>
      </c>
      <c r="R28" s="162">
        <f t="shared" si="8"/>
        <v>0</v>
      </c>
      <c r="S28" s="169"/>
      <c r="T28" s="33"/>
      <c r="U28" s="170"/>
      <c r="V28" s="171"/>
      <c r="X28" s="174">
        <f t="shared" si="9"/>
        <v>0</v>
      </c>
      <c r="Y28" s="37"/>
      <c r="Z28" s="63">
        <f t="shared" si="10"/>
        <v>0</v>
      </c>
      <c r="AA28" s="64">
        <f t="shared" si="11"/>
        <v>0</v>
      </c>
      <c r="AB28" s="65">
        <f t="shared" si="12"/>
        <v>0</v>
      </c>
      <c r="AC28" s="65">
        <f t="shared" si="13"/>
        <v>0</v>
      </c>
    </row>
    <row r="29" spans="1:29" ht="15.75" customHeight="1">
      <c r="A29" s="172">
        <f>'Pay20_09-18-12'!A29</f>
        <v>0</v>
      </c>
      <c r="B29" s="157">
        <f>'Pay20_09-18-12'!B29</f>
        <v>0</v>
      </c>
      <c r="C29" s="19"/>
      <c r="D29" s="16"/>
      <c r="E29" s="15"/>
      <c r="F29" s="21"/>
      <c r="G29" s="21"/>
      <c r="H29" s="21"/>
      <c r="I29" s="17"/>
      <c r="J29" s="19"/>
      <c r="K29" s="21"/>
      <c r="L29" s="21"/>
      <c r="M29" s="16"/>
      <c r="N29" s="16"/>
      <c r="O29" s="15"/>
      <c r="P29" s="17"/>
      <c r="Q29" s="93">
        <f t="shared" si="7"/>
        <v>0</v>
      </c>
      <c r="R29" s="162">
        <f t="shared" si="8"/>
        <v>0</v>
      </c>
      <c r="S29" s="169"/>
      <c r="T29" s="33"/>
      <c r="U29" s="170"/>
      <c r="V29" s="171"/>
      <c r="X29" s="174">
        <f t="shared" si="9"/>
        <v>0</v>
      </c>
      <c r="Y29" s="37"/>
      <c r="Z29" s="63">
        <f t="shared" si="10"/>
        <v>0</v>
      </c>
      <c r="AA29" s="64">
        <f t="shared" si="11"/>
        <v>0</v>
      </c>
      <c r="AB29" s="65">
        <f t="shared" si="12"/>
        <v>0</v>
      </c>
      <c r="AC29" s="65">
        <f t="shared" si="13"/>
        <v>0</v>
      </c>
    </row>
    <row r="30" spans="1:29" ht="15.75" customHeight="1" thickBot="1">
      <c r="A30" s="172">
        <f>'Pay20_09-18-12'!A30</f>
        <v>0</v>
      </c>
      <c r="B30" s="157">
        <f>'Pay20_09-18-12'!B30</f>
        <v>0</v>
      </c>
      <c r="C30" s="19"/>
      <c r="D30" s="16"/>
      <c r="E30" s="15"/>
      <c r="F30" s="21"/>
      <c r="G30" s="16"/>
      <c r="H30" s="15"/>
      <c r="I30" s="21"/>
      <c r="J30" s="19"/>
      <c r="K30" s="16"/>
      <c r="L30" s="15"/>
      <c r="M30" s="21"/>
      <c r="N30" s="16"/>
      <c r="O30" s="15"/>
      <c r="P30" s="17"/>
      <c r="Q30" s="93">
        <f t="shared" si="7"/>
        <v>0</v>
      </c>
      <c r="R30" s="162">
        <f t="shared" si="8"/>
        <v>0</v>
      </c>
      <c r="S30" s="3"/>
      <c r="T30" s="3"/>
      <c r="U30" s="3"/>
      <c r="V30" s="153"/>
      <c r="X30" s="174">
        <f t="shared" si="2"/>
        <v>0</v>
      </c>
      <c r="Y30" s="37"/>
      <c r="Z30" s="63">
        <f t="shared" si="3"/>
        <v>0</v>
      </c>
      <c r="AA30" s="64">
        <f t="shared" si="4"/>
        <v>0</v>
      </c>
      <c r="AB30" s="65">
        <f t="shared" si="5"/>
        <v>0</v>
      </c>
      <c r="AC30" s="65">
        <f t="shared" si="6"/>
        <v>0</v>
      </c>
    </row>
    <row r="31" spans="1:29" ht="15.75" customHeight="1" thickBot="1">
      <c r="A31" s="172">
        <f>'Pay20_09-18-12'!A31</f>
        <v>0</v>
      </c>
      <c r="B31" s="157">
        <f>'Pay20_09-18-12'!B31</f>
        <v>0</v>
      </c>
      <c r="C31" s="20"/>
      <c r="D31" s="4"/>
      <c r="E31" s="23"/>
      <c r="F31" s="5"/>
      <c r="G31" s="4"/>
      <c r="H31" s="5"/>
      <c r="I31" s="12"/>
      <c r="J31" s="11"/>
      <c r="K31" s="4"/>
      <c r="L31" s="5"/>
      <c r="M31" s="4"/>
      <c r="N31" s="5"/>
      <c r="O31" s="4"/>
      <c r="P31" s="18"/>
      <c r="Q31" s="93">
        <f t="shared" si="7"/>
        <v>0</v>
      </c>
      <c r="R31" s="163">
        <f t="shared" si="8"/>
        <v>0</v>
      </c>
      <c r="S31" s="205" t="s">
        <v>70</v>
      </c>
      <c r="T31" s="205"/>
      <c r="U31" s="205"/>
      <c r="V31" s="206"/>
      <c r="X31" s="175">
        <f t="shared" si="2"/>
        <v>0</v>
      </c>
      <c r="Y31" s="38"/>
      <c r="Z31" s="66">
        <f t="shared" si="3"/>
        <v>0</v>
      </c>
      <c r="AA31" s="67">
        <f t="shared" si="4"/>
        <v>0</v>
      </c>
      <c r="AB31" s="68">
        <f t="shared" si="5"/>
        <v>0</v>
      </c>
      <c r="AC31" s="68">
        <f t="shared" si="6"/>
        <v>0</v>
      </c>
    </row>
    <row r="32" spans="1:29" ht="15.75" customHeight="1" thickBot="1">
      <c r="A32" s="95" t="s">
        <v>33</v>
      </c>
      <c r="B32" s="96">
        <f aca="true" t="shared" si="14" ref="B32:R32">SUM(B15:B31)</f>
        <v>1</v>
      </c>
      <c r="C32" s="97">
        <f t="shared" si="14"/>
        <v>0</v>
      </c>
      <c r="D32" s="98">
        <f t="shared" si="14"/>
        <v>0</v>
      </c>
      <c r="E32" s="98">
        <f t="shared" si="14"/>
        <v>0</v>
      </c>
      <c r="F32" s="98">
        <f t="shared" si="14"/>
        <v>0</v>
      </c>
      <c r="G32" s="98">
        <f t="shared" si="14"/>
        <v>0</v>
      </c>
      <c r="H32" s="98">
        <f t="shared" si="14"/>
        <v>0</v>
      </c>
      <c r="I32" s="98">
        <f t="shared" si="14"/>
        <v>0</v>
      </c>
      <c r="J32" s="97">
        <f t="shared" si="14"/>
        <v>0</v>
      </c>
      <c r="K32" s="98">
        <f t="shared" si="14"/>
        <v>0</v>
      </c>
      <c r="L32" s="98">
        <f t="shared" si="14"/>
        <v>0</v>
      </c>
      <c r="M32" s="98">
        <f t="shared" si="14"/>
        <v>0</v>
      </c>
      <c r="N32" s="98">
        <f t="shared" si="14"/>
        <v>0</v>
      </c>
      <c r="O32" s="98">
        <f t="shared" si="14"/>
        <v>0</v>
      </c>
      <c r="P32" s="99">
        <f t="shared" si="14"/>
        <v>0</v>
      </c>
      <c r="Q32" s="94">
        <f t="shared" si="14"/>
        <v>0</v>
      </c>
      <c r="R32" s="145">
        <f t="shared" si="14"/>
        <v>1</v>
      </c>
      <c r="S32" s="135" t="s">
        <v>56</v>
      </c>
      <c r="T32" s="136" t="s">
        <v>55</v>
      </c>
      <c r="U32" s="136" t="s">
        <v>68</v>
      </c>
      <c r="V32" s="136" t="s">
        <v>69</v>
      </c>
      <c r="X32" s="69" t="s">
        <v>2</v>
      </c>
      <c r="Y32" s="70"/>
      <c r="Z32" s="71">
        <f>SUM(Z15:Z31)</f>
        <v>0</v>
      </c>
      <c r="AA32" s="72">
        <f>SUM(AA15:AA31)</f>
        <v>0</v>
      </c>
      <c r="AB32" s="71">
        <f>SUM(AB15:AB31)</f>
        <v>0</v>
      </c>
      <c r="AC32" s="71">
        <f>SUM(AC15:AC31)</f>
        <v>0</v>
      </c>
    </row>
    <row r="33" spans="1:22" ht="15.75" customHeight="1" thickBot="1">
      <c r="A33" s="100" t="s">
        <v>3</v>
      </c>
      <c r="B33" s="101"/>
      <c r="C33" s="102">
        <f aca="true" t="shared" si="15" ref="C33:P33">C14</f>
        <v>4</v>
      </c>
      <c r="D33" s="103">
        <f t="shared" si="15"/>
        <v>5</v>
      </c>
      <c r="E33" s="103">
        <f t="shared" si="15"/>
        <v>6</v>
      </c>
      <c r="F33" s="104">
        <f t="shared" si="15"/>
        <v>7</v>
      </c>
      <c r="G33" s="103">
        <f t="shared" si="15"/>
        <v>1</v>
      </c>
      <c r="H33" s="104">
        <f t="shared" si="15"/>
        <v>2</v>
      </c>
      <c r="I33" s="105">
        <f t="shared" si="15"/>
        <v>3</v>
      </c>
      <c r="J33" s="102">
        <f t="shared" si="15"/>
        <v>4</v>
      </c>
      <c r="K33" s="103">
        <f t="shared" si="15"/>
        <v>5</v>
      </c>
      <c r="L33" s="104">
        <f t="shared" si="15"/>
        <v>6</v>
      </c>
      <c r="M33" s="103">
        <f t="shared" si="15"/>
        <v>7</v>
      </c>
      <c r="N33" s="103">
        <f t="shared" si="15"/>
        <v>1</v>
      </c>
      <c r="O33" s="104">
        <f t="shared" si="15"/>
        <v>2</v>
      </c>
      <c r="P33" s="105">
        <f t="shared" si="15"/>
        <v>3</v>
      </c>
      <c r="Q33" s="92" t="s">
        <v>2</v>
      </c>
      <c r="R33" s="227"/>
      <c r="S33" s="137" t="s">
        <v>57</v>
      </c>
      <c r="T33" s="137" t="s">
        <v>50</v>
      </c>
      <c r="U33" s="137" t="s">
        <v>11</v>
      </c>
      <c r="V33" s="137" t="s">
        <v>11</v>
      </c>
    </row>
    <row r="34" spans="1:22" ht="13.5" customHeight="1">
      <c r="A34" s="106" t="s">
        <v>4</v>
      </c>
      <c r="B34" s="107"/>
      <c r="C34" s="9"/>
      <c r="D34" s="7"/>
      <c r="E34" s="8"/>
      <c r="F34" s="7"/>
      <c r="G34" s="8"/>
      <c r="H34" s="7"/>
      <c r="I34" s="8"/>
      <c r="J34" s="24"/>
      <c r="K34" s="8"/>
      <c r="L34" s="7"/>
      <c r="M34" s="8"/>
      <c r="N34" s="7"/>
      <c r="O34" s="8"/>
      <c r="P34" s="25"/>
      <c r="Q34" s="74">
        <f aca="true" t="shared" si="16" ref="Q34:Q42">SUM(C34:P34)</f>
        <v>0</v>
      </c>
      <c r="R34" s="187"/>
      <c r="S34" s="146"/>
      <c r="T34" s="154"/>
      <c r="U34" s="134"/>
      <c r="V34" s="140"/>
    </row>
    <row r="35" spans="1:22" ht="13.5" customHeight="1">
      <c r="A35" s="106" t="s">
        <v>0</v>
      </c>
      <c r="B35" s="107"/>
      <c r="C35" s="10"/>
      <c r="D35" s="2"/>
      <c r="E35" s="1"/>
      <c r="F35" s="2"/>
      <c r="G35" s="1"/>
      <c r="H35" s="2"/>
      <c r="I35" s="1"/>
      <c r="J35" s="6"/>
      <c r="K35" s="1"/>
      <c r="L35" s="2"/>
      <c r="M35" s="1"/>
      <c r="N35" s="2"/>
      <c r="O35" s="1"/>
      <c r="P35" s="13"/>
      <c r="Q35" s="75">
        <f t="shared" si="16"/>
        <v>0</v>
      </c>
      <c r="R35" s="187"/>
      <c r="S35" s="147"/>
      <c r="T35" s="155"/>
      <c r="U35" s="133"/>
      <c r="V35" s="141"/>
    </row>
    <row r="36" spans="1:22" ht="13.5" customHeight="1">
      <c r="A36" s="106" t="s">
        <v>5</v>
      </c>
      <c r="B36" s="107"/>
      <c r="C36" s="10"/>
      <c r="D36" s="2"/>
      <c r="E36" s="1"/>
      <c r="F36" s="2"/>
      <c r="G36" s="1"/>
      <c r="H36" s="2"/>
      <c r="I36" s="1"/>
      <c r="J36" s="6"/>
      <c r="K36" s="1"/>
      <c r="L36" s="2"/>
      <c r="M36" s="1"/>
      <c r="N36" s="2"/>
      <c r="O36" s="1"/>
      <c r="P36" s="13"/>
      <c r="Q36" s="75">
        <f t="shared" si="16"/>
        <v>0</v>
      </c>
      <c r="R36" s="187"/>
      <c r="S36" s="147"/>
      <c r="T36" s="155"/>
      <c r="U36" s="133"/>
      <c r="V36" s="141"/>
    </row>
    <row r="37" spans="1:22" ht="13.5" customHeight="1">
      <c r="A37" s="106" t="s">
        <v>6</v>
      </c>
      <c r="B37" s="107"/>
      <c r="C37" s="10"/>
      <c r="D37" s="2"/>
      <c r="E37" s="1"/>
      <c r="F37" s="2"/>
      <c r="G37" s="1"/>
      <c r="H37" s="2"/>
      <c r="I37" s="1"/>
      <c r="J37" s="6"/>
      <c r="K37" s="1"/>
      <c r="L37" s="2"/>
      <c r="M37" s="1"/>
      <c r="N37" s="2"/>
      <c r="O37" s="1"/>
      <c r="P37" s="13"/>
      <c r="Q37" s="75">
        <f t="shared" si="16"/>
        <v>0</v>
      </c>
      <c r="R37" s="187"/>
      <c r="S37" s="147"/>
      <c r="T37" s="155"/>
      <c r="U37" s="133"/>
      <c r="V37" s="141"/>
    </row>
    <row r="38" spans="1:22" ht="13.5" customHeight="1">
      <c r="A38" s="106" t="s">
        <v>7</v>
      </c>
      <c r="B38" s="107"/>
      <c r="C38" s="10"/>
      <c r="D38" s="2"/>
      <c r="E38" s="1"/>
      <c r="F38" s="2"/>
      <c r="G38" s="1"/>
      <c r="H38" s="2"/>
      <c r="I38" s="1"/>
      <c r="J38" s="6"/>
      <c r="K38" s="1"/>
      <c r="L38" s="2"/>
      <c r="M38" s="1"/>
      <c r="N38" s="2"/>
      <c r="O38" s="1"/>
      <c r="P38" s="13"/>
      <c r="Q38" s="75">
        <f t="shared" si="16"/>
        <v>0</v>
      </c>
      <c r="R38" s="187"/>
      <c r="S38" s="147"/>
      <c r="T38" s="155"/>
      <c r="U38" s="133"/>
      <c r="V38" s="141"/>
    </row>
    <row r="39" spans="1:22" ht="13.5" customHeight="1">
      <c r="A39" s="106" t="s">
        <v>8</v>
      </c>
      <c r="B39" s="107"/>
      <c r="C39" s="10"/>
      <c r="D39" s="2"/>
      <c r="E39" s="1"/>
      <c r="F39" s="2"/>
      <c r="G39" s="1"/>
      <c r="H39" s="2"/>
      <c r="I39" s="1"/>
      <c r="J39" s="6"/>
      <c r="K39" s="1"/>
      <c r="L39" s="2"/>
      <c r="M39" s="1"/>
      <c r="N39" s="2"/>
      <c r="O39" s="1"/>
      <c r="P39" s="13"/>
      <c r="Q39" s="75">
        <f t="shared" si="16"/>
        <v>0</v>
      </c>
      <c r="R39" s="187"/>
      <c r="S39" s="147"/>
      <c r="T39" s="155"/>
      <c r="U39" s="133"/>
      <c r="V39" s="141"/>
    </row>
    <row r="40" spans="1:22" ht="13.5" customHeight="1">
      <c r="A40" s="106" t="s">
        <v>30</v>
      </c>
      <c r="B40" s="107"/>
      <c r="C40" s="10"/>
      <c r="D40" s="2"/>
      <c r="E40" s="1"/>
      <c r="F40" s="2"/>
      <c r="G40" s="1"/>
      <c r="H40" s="2"/>
      <c r="I40" s="1"/>
      <c r="J40" s="6"/>
      <c r="K40" s="1"/>
      <c r="L40" s="2"/>
      <c r="M40" s="1"/>
      <c r="N40" s="2"/>
      <c r="O40" s="1"/>
      <c r="P40" s="13"/>
      <c r="Q40" s="75">
        <f t="shared" si="16"/>
        <v>0</v>
      </c>
      <c r="R40" s="187"/>
      <c r="S40" s="147"/>
      <c r="T40" s="155"/>
      <c r="U40" s="133"/>
      <c r="V40" s="141"/>
    </row>
    <row r="41" spans="1:22" ht="13.5" customHeight="1">
      <c r="A41" s="106" t="s">
        <v>1</v>
      </c>
      <c r="B41" s="107"/>
      <c r="C41" s="10"/>
      <c r="D41" s="2"/>
      <c r="E41" s="1"/>
      <c r="F41" s="2"/>
      <c r="G41" s="1"/>
      <c r="H41" s="2"/>
      <c r="I41" s="1"/>
      <c r="J41" s="6"/>
      <c r="K41" s="1"/>
      <c r="L41" s="2"/>
      <c r="M41" s="1"/>
      <c r="N41" s="2"/>
      <c r="O41" s="1"/>
      <c r="P41" s="13"/>
      <c r="Q41" s="75">
        <f t="shared" si="16"/>
        <v>0</v>
      </c>
      <c r="R41" s="187"/>
      <c r="S41" s="147"/>
      <c r="T41" s="155"/>
      <c r="U41" s="133"/>
      <c r="V41" s="141"/>
    </row>
    <row r="42" spans="1:22" ht="13.5" customHeight="1" thickBot="1">
      <c r="A42" s="106" t="s">
        <v>9</v>
      </c>
      <c r="B42" s="107"/>
      <c r="C42" s="11"/>
      <c r="D42" s="4"/>
      <c r="E42" s="5"/>
      <c r="F42" s="4"/>
      <c r="G42" s="5"/>
      <c r="H42" s="4"/>
      <c r="I42" s="5"/>
      <c r="J42" s="26"/>
      <c r="K42" s="5"/>
      <c r="L42" s="4"/>
      <c r="M42" s="5"/>
      <c r="N42" s="4"/>
      <c r="O42" s="5"/>
      <c r="P42" s="14"/>
      <c r="Q42" s="76">
        <f t="shared" si="16"/>
        <v>0</v>
      </c>
      <c r="R42" s="187"/>
      <c r="S42" s="147"/>
      <c r="T42" s="155"/>
      <c r="U42" s="133"/>
      <c r="V42" s="141"/>
    </row>
    <row r="43" spans="1:22" ht="13.5" customHeight="1" thickBot="1">
      <c r="A43" s="106" t="s">
        <v>32</v>
      </c>
      <c r="B43" s="107"/>
      <c r="C43" s="111">
        <f aca="true" t="shared" si="17" ref="C43:Q43">SUM(C34:C42)</f>
        <v>0</v>
      </c>
      <c r="D43" s="111">
        <f t="shared" si="17"/>
        <v>0</v>
      </c>
      <c r="E43" s="111">
        <f t="shared" si="17"/>
        <v>0</v>
      </c>
      <c r="F43" s="111">
        <f t="shared" si="17"/>
        <v>0</v>
      </c>
      <c r="G43" s="111">
        <f t="shared" si="17"/>
        <v>0</v>
      </c>
      <c r="H43" s="111">
        <f t="shared" si="17"/>
        <v>0</v>
      </c>
      <c r="I43" s="111">
        <f t="shared" si="17"/>
        <v>0</v>
      </c>
      <c r="J43" s="111">
        <f t="shared" si="17"/>
        <v>0</v>
      </c>
      <c r="K43" s="111">
        <f t="shared" si="17"/>
        <v>0</v>
      </c>
      <c r="L43" s="111">
        <f t="shared" si="17"/>
        <v>0</v>
      </c>
      <c r="M43" s="111">
        <f t="shared" si="17"/>
        <v>0</v>
      </c>
      <c r="N43" s="111">
        <f t="shared" si="17"/>
        <v>0</v>
      </c>
      <c r="O43" s="111">
        <f t="shared" si="17"/>
        <v>0</v>
      </c>
      <c r="P43" s="112">
        <f t="shared" si="17"/>
        <v>0</v>
      </c>
      <c r="Q43" s="113">
        <f t="shared" si="17"/>
        <v>0</v>
      </c>
      <c r="R43" s="187"/>
      <c r="S43" s="147"/>
      <c r="T43" s="155"/>
      <c r="U43" s="133"/>
      <c r="V43" s="141"/>
    </row>
    <row r="44" spans="1:22" ht="16.5" customHeight="1" thickBot="1">
      <c r="A44" s="108" t="s">
        <v>34</v>
      </c>
      <c r="B44" s="107"/>
      <c r="C44" s="114">
        <f aca="true" t="shared" si="18" ref="C44:Q44">C43+C32</f>
        <v>0</v>
      </c>
      <c r="D44" s="114">
        <f t="shared" si="18"/>
        <v>0</v>
      </c>
      <c r="E44" s="114">
        <f t="shared" si="18"/>
        <v>0</v>
      </c>
      <c r="F44" s="114">
        <f t="shared" si="18"/>
        <v>0</v>
      </c>
      <c r="G44" s="114">
        <f t="shared" si="18"/>
        <v>0</v>
      </c>
      <c r="H44" s="114">
        <f t="shared" si="18"/>
        <v>0</v>
      </c>
      <c r="I44" s="114">
        <f t="shared" si="18"/>
        <v>0</v>
      </c>
      <c r="J44" s="114">
        <f t="shared" si="18"/>
        <v>0</v>
      </c>
      <c r="K44" s="114">
        <f t="shared" si="18"/>
        <v>0</v>
      </c>
      <c r="L44" s="114">
        <f t="shared" si="18"/>
        <v>0</v>
      </c>
      <c r="M44" s="114">
        <f t="shared" si="18"/>
        <v>0</v>
      </c>
      <c r="N44" s="114">
        <f t="shared" si="18"/>
        <v>0</v>
      </c>
      <c r="O44" s="114">
        <f t="shared" si="18"/>
        <v>0</v>
      </c>
      <c r="P44" s="114">
        <f t="shared" si="18"/>
        <v>0</v>
      </c>
      <c r="Q44" s="114">
        <f t="shared" si="18"/>
        <v>0</v>
      </c>
      <c r="R44" s="187"/>
      <c r="S44" s="148" t="s">
        <v>2</v>
      </c>
      <c r="T44" s="156">
        <f>SUM(T34:T43)</f>
        <v>0</v>
      </c>
      <c r="U44" s="150"/>
      <c r="V44" s="151"/>
    </row>
    <row r="45" spans="1:22" ht="16.5" customHeight="1" thickBot="1">
      <c r="A45" s="285"/>
      <c r="B45" s="286"/>
      <c r="C45" s="283" t="s">
        <v>44</v>
      </c>
      <c r="D45" s="284"/>
      <c r="E45" s="284"/>
      <c r="F45" s="284"/>
      <c r="G45" s="239"/>
      <c r="H45" s="238">
        <f>SUM(C44:I44)</f>
        <v>0</v>
      </c>
      <c r="I45" s="239"/>
      <c r="J45" s="283" t="s">
        <v>45</v>
      </c>
      <c r="K45" s="284"/>
      <c r="L45" s="284"/>
      <c r="M45" s="284"/>
      <c r="N45" s="239"/>
      <c r="O45" s="238">
        <f>SUM(J44:P44)</f>
        <v>0</v>
      </c>
      <c r="P45" s="239"/>
      <c r="Q45" s="281"/>
      <c r="R45" s="189"/>
      <c r="S45" s="275" t="s">
        <v>74</v>
      </c>
      <c r="T45" s="276"/>
      <c r="U45" s="276"/>
      <c r="V45" s="277"/>
    </row>
    <row r="46" spans="1:22" ht="16.5" customHeight="1" thickBot="1">
      <c r="A46" s="109"/>
      <c r="B46" s="110"/>
      <c r="C46" s="182" t="s">
        <v>13</v>
      </c>
      <c r="D46" s="184"/>
      <c r="E46" s="180"/>
      <c r="F46" s="181"/>
      <c r="G46" s="182" t="s">
        <v>22</v>
      </c>
      <c r="H46" s="183"/>
      <c r="I46" s="184"/>
      <c r="J46" s="180"/>
      <c r="K46" s="181"/>
      <c r="L46" s="182" t="s">
        <v>23</v>
      </c>
      <c r="M46" s="183"/>
      <c r="N46" s="184"/>
      <c r="O46" s="180"/>
      <c r="P46" s="181"/>
      <c r="Q46" s="282"/>
      <c r="R46" s="48"/>
      <c r="S46" s="278" t="s">
        <v>104</v>
      </c>
      <c r="T46" s="279"/>
      <c r="U46" s="279"/>
      <c r="V46" s="280"/>
    </row>
    <row r="47" spans="1:22" ht="12" customHeight="1">
      <c r="A47" s="187"/>
      <c r="B47" s="188"/>
      <c r="C47" s="188"/>
      <c r="D47" s="188"/>
      <c r="E47" s="188"/>
      <c r="F47" s="188"/>
      <c r="G47" s="188"/>
      <c r="H47" s="188"/>
      <c r="I47" s="188"/>
      <c r="J47" s="188"/>
      <c r="K47" s="188"/>
      <c r="L47" s="188"/>
      <c r="M47" s="188"/>
      <c r="N47" s="188"/>
      <c r="O47" s="188"/>
      <c r="P47" s="188"/>
      <c r="Q47" s="188"/>
      <c r="R47" s="189"/>
      <c r="S47" s="278" t="s">
        <v>105</v>
      </c>
      <c r="T47" s="279"/>
      <c r="U47" s="279"/>
      <c r="V47" s="280"/>
    </row>
    <row r="48" spans="1:22" ht="16.5" customHeight="1" thickBot="1">
      <c r="A48" s="41" t="s">
        <v>51</v>
      </c>
      <c r="B48" s="185"/>
      <c r="C48" s="185"/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5"/>
      <c r="R48" s="186"/>
      <c r="S48" s="272"/>
      <c r="T48" s="273"/>
      <c r="U48" s="273"/>
      <c r="V48" s="274"/>
    </row>
    <row r="49" spans="1:22" ht="16.5" customHeight="1">
      <c r="A49" s="187"/>
      <c r="B49" s="199"/>
      <c r="C49" s="199"/>
      <c r="D49" s="199"/>
      <c r="E49" s="199"/>
      <c r="F49" s="199"/>
      <c r="G49" s="199"/>
      <c r="H49" s="199"/>
      <c r="I49" s="199"/>
      <c r="J49" s="199"/>
      <c r="K49" s="199"/>
      <c r="L49" s="199"/>
      <c r="M49" s="199"/>
      <c r="N49" s="199"/>
      <c r="O49" s="199"/>
      <c r="P49" s="199"/>
      <c r="Q49" s="199"/>
      <c r="R49" s="200"/>
      <c r="S49" s="190"/>
      <c r="T49" s="191"/>
      <c r="U49" s="191"/>
      <c r="V49" s="192"/>
    </row>
    <row r="50" spans="1:22" ht="16.5" customHeight="1">
      <c r="A50" s="187"/>
      <c r="B50" s="199"/>
      <c r="C50" s="199"/>
      <c r="D50" s="199"/>
      <c r="E50" s="199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200"/>
      <c r="S50" s="193"/>
      <c r="T50" s="194"/>
      <c r="U50" s="194"/>
      <c r="V50" s="195"/>
    </row>
    <row r="51" spans="1:22" ht="16.5" customHeight="1">
      <c r="A51" s="187"/>
      <c r="B51" s="199"/>
      <c r="C51" s="199"/>
      <c r="D51" s="199"/>
      <c r="E51" s="199"/>
      <c r="F51" s="199"/>
      <c r="G51" s="199"/>
      <c r="H51" s="199"/>
      <c r="I51" s="199"/>
      <c r="J51" s="199"/>
      <c r="K51" s="199"/>
      <c r="L51" s="199"/>
      <c r="M51" s="199"/>
      <c r="N51" s="199"/>
      <c r="O51" s="199"/>
      <c r="P51" s="199"/>
      <c r="Q51" s="199"/>
      <c r="R51" s="200"/>
      <c r="S51" s="193"/>
      <c r="T51" s="194"/>
      <c r="U51" s="194"/>
      <c r="V51" s="195"/>
    </row>
    <row r="52" spans="1:22" ht="9" customHeight="1">
      <c r="A52" s="187"/>
      <c r="B52" s="188"/>
      <c r="C52" s="188"/>
      <c r="D52" s="188"/>
      <c r="E52" s="188"/>
      <c r="F52" s="188"/>
      <c r="G52" s="188"/>
      <c r="H52" s="188"/>
      <c r="I52" s="188"/>
      <c r="J52" s="188"/>
      <c r="K52" s="188"/>
      <c r="L52" s="188"/>
      <c r="M52" s="188"/>
      <c r="N52" s="188"/>
      <c r="O52" s="188"/>
      <c r="P52" s="188"/>
      <c r="Q52" s="188"/>
      <c r="R52" s="189"/>
      <c r="S52" s="193"/>
      <c r="T52" s="194"/>
      <c r="U52" s="194"/>
      <c r="V52" s="195"/>
    </row>
    <row r="53" spans="1:22" ht="15.75" customHeight="1">
      <c r="A53" s="243" t="s">
        <v>21</v>
      </c>
      <c r="B53" s="244"/>
      <c r="C53" s="244"/>
      <c r="D53" s="244"/>
      <c r="E53" s="244"/>
      <c r="F53" s="244"/>
      <c r="G53" s="244"/>
      <c r="H53" s="244"/>
      <c r="I53" s="188"/>
      <c r="J53" s="188"/>
      <c r="K53" s="188"/>
      <c r="L53" s="188"/>
      <c r="M53" s="188"/>
      <c r="N53" s="188"/>
      <c r="O53" s="188"/>
      <c r="P53" s="188"/>
      <c r="Q53" s="188"/>
      <c r="R53" s="189"/>
      <c r="S53" s="193"/>
      <c r="T53" s="194"/>
      <c r="U53" s="194"/>
      <c r="V53" s="195"/>
    </row>
    <row r="54" spans="1:22" ht="15.75" customHeight="1">
      <c r="A54" s="243" t="s">
        <v>107</v>
      </c>
      <c r="B54" s="244"/>
      <c r="C54" s="244"/>
      <c r="D54" s="244"/>
      <c r="E54" s="244"/>
      <c r="F54" s="244"/>
      <c r="G54" s="244"/>
      <c r="H54" s="244"/>
      <c r="I54" s="188"/>
      <c r="J54" s="188"/>
      <c r="K54" s="188"/>
      <c r="L54" s="188"/>
      <c r="M54" s="188"/>
      <c r="N54" s="188"/>
      <c r="O54" s="188"/>
      <c r="P54" s="188"/>
      <c r="Q54" s="188"/>
      <c r="R54" s="189"/>
      <c r="S54" s="193"/>
      <c r="T54" s="194"/>
      <c r="U54" s="194"/>
      <c r="V54" s="195"/>
    </row>
    <row r="55" spans="1:22" ht="12.75">
      <c r="A55" s="46"/>
      <c r="B55" s="228"/>
      <c r="C55" s="228"/>
      <c r="D55" s="228"/>
      <c r="E55" s="228"/>
      <c r="F55" s="178"/>
      <c r="G55" s="178"/>
      <c r="H55" s="178"/>
      <c r="I55" s="176"/>
      <c r="J55" s="176"/>
      <c r="K55" s="176"/>
      <c r="L55" s="176"/>
      <c r="M55" s="202"/>
      <c r="N55" s="202"/>
      <c r="O55" s="202"/>
      <c r="P55" s="202"/>
      <c r="Q55" s="202"/>
      <c r="R55" s="258"/>
      <c r="S55" s="193"/>
      <c r="T55" s="194"/>
      <c r="U55" s="194"/>
      <c r="V55" s="195"/>
    </row>
    <row r="56" spans="1:22" ht="12.75">
      <c r="A56" s="40" t="s">
        <v>46</v>
      </c>
      <c r="B56" s="229"/>
      <c r="C56" s="229"/>
      <c r="D56" s="229"/>
      <c r="E56" s="229"/>
      <c r="F56" s="179"/>
      <c r="G56" s="179"/>
      <c r="H56" s="179"/>
      <c r="I56" s="45"/>
      <c r="J56" s="232" t="s">
        <v>29</v>
      </c>
      <c r="K56" s="232"/>
      <c r="L56" s="232"/>
      <c r="M56" s="203"/>
      <c r="N56" s="203"/>
      <c r="O56" s="203"/>
      <c r="P56" s="203"/>
      <c r="Q56" s="259"/>
      <c r="R56" s="260"/>
      <c r="S56" s="193"/>
      <c r="T56" s="194"/>
      <c r="U56" s="194"/>
      <c r="V56" s="195"/>
    </row>
    <row r="57" spans="1:22" ht="16.5" customHeight="1" thickBot="1">
      <c r="A57" s="46"/>
      <c r="B57" s="201" t="s">
        <v>10</v>
      </c>
      <c r="C57" s="201"/>
      <c r="D57" s="201"/>
      <c r="E57" s="201"/>
      <c r="F57" s="201" t="s">
        <v>11</v>
      </c>
      <c r="G57" s="201"/>
      <c r="H57" s="201"/>
      <c r="I57" s="176"/>
      <c r="J57" s="176"/>
      <c r="K57" s="176"/>
      <c r="L57" s="176"/>
      <c r="M57" s="231" t="s">
        <v>10</v>
      </c>
      <c r="N57" s="231"/>
      <c r="O57" s="231"/>
      <c r="P57" s="231"/>
      <c r="Q57" s="176" t="s">
        <v>11</v>
      </c>
      <c r="R57" s="177"/>
      <c r="S57" s="193"/>
      <c r="T57" s="194"/>
      <c r="U57" s="194"/>
      <c r="V57" s="195"/>
    </row>
    <row r="58" spans="1:22" ht="15.75" customHeight="1">
      <c r="A58" s="187"/>
      <c r="B58" s="188"/>
      <c r="C58" s="188"/>
      <c r="D58" s="188"/>
      <c r="E58" s="188"/>
      <c r="F58" s="188"/>
      <c r="G58" s="188"/>
      <c r="H58" s="188"/>
      <c r="I58" s="189"/>
      <c r="J58" s="248" t="s">
        <v>54</v>
      </c>
      <c r="K58" s="249"/>
      <c r="L58" s="249"/>
      <c r="M58" s="249"/>
      <c r="N58" s="249"/>
      <c r="O58" s="249"/>
      <c r="P58" s="249"/>
      <c r="Q58" s="249"/>
      <c r="R58" s="250"/>
      <c r="S58" s="193"/>
      <c r="T58" s="194"/>
      <c r="U58" s="194"/>
      <c r="V58" s="195"/>
    </row>
    <row r="59" spans="1:22" ht="12.75">
      <c r="A59" s="46"/>
      <c r="B59" s="228"/>
      <c r="C59" s="228"/>
      <c r="D59" s="228"/>
      <c r="E59" s="228"/>
      <c r="F59" s="178"/>
      <c r="G59" s="178"/>
      <c r="H59" s="178"/>
      <c r="I59" s="188"/>
      <c r="J59" s="251"/>
      <c r="K59" s="252"/>
      <c r="L59" s="252"/>
      <c r="M59" s="252"/>
      <c r="N59" s="252"/>
      <c r="O59" s="252"/>
      <c r="P59" s="252"/>
      <c r="Q59" s="252"/>
      <c r="R59" s="253"/>
      <c r="S59" s="193"/>
      <c r="T59" s="194"/>
      <c r="U59" s="194"/>
      <c r="V59" s="195"/>
    </row>
    <row r="60" spans="1:22" ht="12.75">
      <c r="A60" s="40" t="s">
        <v>47</v>
      </c>
      <c r="B60" s="229"/>
      <c r="C60" s="229"/>
      <c r="D60" s="229"/>
      <c r="E60" s="229"/>
      <c r="F60" s="179"/>
      <c r="G60" s="179"/>
      <c r="H60" s="179"/>
      <c r="I60" s="188"/>
      <c r="J60" s="255" t="s">
        <v>52</v>
      </c>
      <c r="K60" s="256"/>
      <c r="L60" s="256"/>
      <c r="M60" s="256"/>
      <c r="N60" s="256"/>
      <c r="O60" s="256"/>
      <c r="P60" s="256"/>
      <c r="Q60" s="256"/>
      <c r="R60" s="257"/>
      <c r="S60" s="193"/>
      <c r="T60" s="194"/>
      <c r="U60" s="194"/>
      <c r="V60" s="195"/>
    </row>
    <row r="61" spans="1:22" ht="13.5" thickBot="1">
      <c r="A61" s="47"/>
      <c r="B61" s="204" t="s">
        <v>10</v>
      </c>
      <c r="C61" s="204"/>
      <c r="D61" s="204"/>
      <c r="E61" s="204"/>
      <c r="F61" s="204" t="s">
        <v>11</v>
      </c>
      <c r="G61" s="204"/>
      <c r="H61" s="204"/>
      <c r="I61" s="254"/>
      <c r="J61" s="245" t="s">
        <v>53</v>
      </c>
      <c r="K61" s="246"/>
      <c r="L61" s="246"/>
      <c r="M61" s="246"/>
      <c r="N61" s="246"/>
      <c r="O61" s="246"/>
      <c r="P61" s="246"/>
      <c r="Q61" s="246"/>
      <c r="R61" s="247"/>
      <c r="S61" s="196"/>
      <c r="T61" s="197"/>
      <c r="U61" s="197"/>
      <c r="V61" s="198"/>
    </row>
    <row r="62" ht="12.75">
      <c r="R62"/>
    </row>
    <row r="63" ht="12.75">
      <c r="R63"/>
    </row>
    <row r="64" spans="19:21" ht="12.75">
      <c r="S64" s="132"/>
      <c r="T64" s="73"/>
      <c r="U64" s="73"/>
    </row>
    <row r="65" spans="19:21" ht="12.75">
      <c r="S65" s="132"/>
      <c r="T65" s="73"/>
      <c r="U65" s="73"/>
    </row>
    <row r="66" spans="19:21" ht="12.75">
      <c r="S66" s="132"/>
      <c r="T66" s="73"/>
      <c r="U66" s="73"/>
    </row>
  </sheetData>
  <sheetProtection/>
  <mergeCells count="78">
    <mergeCell ref="S48:V48"/>
    <mergeCell ref="A47:R47"/>
    <mergeCell ref="S45:V45"/>
    <mergeCell ref="S46:V46"/>
    <mergeCell ref="S47:V47"/>
    <mergeCell ref="Q45:Q46"/>
    <mergeCell ref="H45:I45"/>
    <mergeCell ref="C45:G45"/>
    <mergeCell ref="J45:N45"/>
    <mergeCell ref="A45:B45"/>
    <mergeCell ref="X6:AC6"/>
    <mergeCell ref="X7:AC7"/>
    <mergeCell ref="I6:J6"/>
    <mergeCell ref="K6:L6"/>
    <mergeCell ref="O6:R6"/>
    <mergeCell ref="A7:P7"/>
    <mergeCell ref="Q7:R13"/>
    <mergeCell ref="J8:K8"/>
    <mergeCell ref="F61:H61"/>
    <mergeCell ref="A53:H53"/>
    <mergeCell ref="A54:H54"/>
    <mergeCell ref="J61:R61"/>
    <mergeCell ref="A58:I58"/>
    <mergeCell ref="J58:R59"/>
    <mergeCell ref="I57:L57"/>
    <mergeCell ref="I59:I61"/>
    <mergeCell ref="J60:R60"/>
    <mergeCell ref="Q55:R56"/>
    <mergeCell ref="A1:A2"/>
    <mergeCell ref="A3:A4"/>
    <mergeCell ref="B3:R4"/>
    <mergeCell ref="I53:R54"/>
    <mergeCell ref="A49:A51"/>
    <mergeCell ref="O45:P45"/>
    <mergeCell ref="C12:P12"/>
    <mergeCell ref="E8:F8"/>
    <mergeCell ref="N10:P10"/>
    <mergeCell ref="B8:D8"/>
    <mergeCell ref="R33:R45"/>
    <mergeCell ref="B59:E60"/>
    <mergeCell ref="E10:K10"/>
    <mergeCell ref="B55:E56"/>
    <mergeCell ref="M57:P57"/>
    <mergeCell ref="J56:L56"/>
    <mergeCell ref="C46:D46"/>
    <mergeCell ref="E46:F46"/>
    <mergeCell ref="G46:I46"/>
    <mergeCell ref="B10:D10"/>
    <mergeCell ref="B1:R1"/>
    <mergeCell ref="B2:R2"/>
    <mergeCell ref="F6:H6"/>
    <mergeCell ref="G8:H8"/>
    <mergeCell ref="B6:D6"/>
    <mergeCell ref="B5:R5"/>
    <mergeCell ref="S31:V31"/>
    <mergeCell ref="S8:V9"/>
    <mergeCell ref="O8:P8"/>
    <mergeCell ref="A9:P9"/>
    <mergeCell ref="L10:M10"/>
    <mergeCell ref="A11:P11"/>
    <mergeCell ref="A12:B12"/>
    <mergeCell ref="S49:V61"/>
    <mergeCell ref="B49:R49"/>
    <mergeCell ref="B50:R50"/>
    <mergeCell ref="B51:R51"/>
    <mergeCell ref="F59:H60"/>
    <mergeCell ref="F57:H57"/>
    <mergeCell ref="M55:P56"/>
    <mergeCell ref="B61:E61"/>
    <mergeCell ref="B57:E57"/>
    <mergeCell ref="I55:L55"/>
    <mergeCell ref="Q57:R57"/>
    <mergeCell ref="F55:H56"/>
    <mergeCell ref="J46:K46"/>
    <mergeCell ref="L46:N46"/>
    <mergeCell ref="O46:P46"/>
    <mergeCell ref="B48:R48"/>
    <mergeCell ref="A52:R52"/>
  </mergeCells>
  <printOptions horizontalCentered="1" verticalCentered="1"/>
  <pageMargins left="0.25" right="0.25" top="0.25" bottom="0.25" header="0.5" footer="0"/>
  <pageSetup blackAndWhite="1" fitToHeight="1" fitToWidth="1" horizontalDpi="600" verticalDpi="600" orientation="landscape" scale="68" r:id="rId2"/>
  <legacy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2">
    <pageSetUpPr fitToPage="1"/>
  </sheetPr>
  <dimension ref="A1:AC66"/>
  <sheetViews>
    <sheetView showZeros="0" zoomScalePageLayoutView="0" workbookViewId="0" topLeftCell="A1">
      <selection activeCell="G8" sqref="G8:H8"/>
    </sheetView>
  </sheetViews>
  <sheetFormatPr defaultColWidth="9.140625" defaultRowHeight="12.75"/>
  <cols>
    <col min="1" max="1" width="13.00390625" style="0" customWidth="1"/>
    <col min="2" max="2" width="14.140625" style="0" customWidth="1"/>
    <col min="3" max="7" width="5.57421875" style="0" customWidth="1"/>
    <col min="8" max="8" width="5.421875" style="0" customWidth="1"/>
    <col min="9" max="9" width="5.57421875" style="0" customWidth="1"/>
    <col min="10" max="12" width="5.421875" style="0" customWidth="1"/>
    <col min="13" max="13" width="5.57421875" style="0" customWidth="1"/>
    <col min="14" max="15" width="5.421875" style="0" customWidth="1"/>
    <col min="16" max="16" width="5.28125" style="0" customWidth="1"/>
    <col min="17" max="17" width="6.421875" style="0" bestFit="1" customWidth="1"/>
    <col min="18" max="18" width="7.7109375" style="3" bestFit="1" customWidth="1"/>
    <col min="19" max="19" width="13.28125" style="115" customWidth="1"/>
    <col min="20" max="20" width="12.00390625" style="50" customWidth="1"/>
    <col min="21" max="21" width="10.7109375" style="50" customWidth="1"/>
    <col min="22" max="22" width="10.28125" style="50" customWidth="1"/>
    <col min="23" max="23" width="6.140625" style="50" customWidth="1"/>
    <col min="24" max="24" width="14.57421875" style="50" customWidth="1"/>
    <col min="25" max="25" width="10.28125" style="50" bestFit="1" customWidth="1"/>
    <col min="26" max="26" width="11.00390625" style="50" customWidth="1"/>
    <col min="27" max="27" width="10.28125" style="50" bestFit="1" customWidth="1"/>
    <col min="28" max="29" width="12.28125" style="50" bestFit="1" customWidth="1"/>
    <col min="30" max="16384" width="9.140625" style="50" customWidth="1"/>
  </cols>
  <sheetData>
    <row r="1" spans="1:22" ht="12.75">
      <c r="A1" s="234" t="s">
        <v>59</v>
      </c>
      <c r="B1" s="218" t="s">
        <v>14</v>
      </c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9"/>
      <c r="S1" s="127"/>
      <c r="T1" s="116" t="s">
        <v>106</v>
      </c>
      <c r="U1" s="117"/>
      <c r="V1" s="118"/>
    </row>
    <row r="2" spans="1:22" ht="12.75">
      <c r="A2" s="235"/>
      <c r="B2" s="201" t="s">
        <v>71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20"/>
      <c r="S2" s="128"/>
      <c r="T2" s="53"/>
      <c r="U2" s="53"/>
      <c r="V2" s="54"/>
    </row>
    <row r="3" spans="1:22" ht="12.75">
      <c r="A3" s="235" t="s">
        <v>85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6"/>
      <c r="S3" s="128"/>
      <c r="T3" s="53" t="s">
        <v>72</v>
      </c>
      <c r="U3" s="53"/>
      <c r="V3" s="54"/>
    </row>
    <row r="4" spans="1:22" ht="13.5" thickBot="1">
      <c r="A4" s="237"/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6"/>
      <c r="S4" s="128"/>
      <c r="T4" s="119" t="s">
        <v>60</v>
      </c>
      <c r="U4" s="53"/>
      <c r="V4" s="54"/>
    </row>
    <row r="5" spans="1:22" ht="16.5" thickBot="1">
      <c r="A5" s="152"/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6"/>
      <c r="S5" s="128"/>
      <c r="T5" s="119" t="s">
        <v>61</v>
      </c>
      <c r="U5" s="53"/>
      <c r="V5" s="54"/>
    </row>
    <row r="6" spans="1:29" ht="13.5" thickBot="1">
      <c r="A6" s="40" t="s">
        <v>16</v>
      </c>
      <c r="B6" s="224">
        <f>'Pay21_10-02-12'!B6:D6</f>
        <v>0</v>
      </c>
      <c r="C6" s="224"/>
      <c r="D6" s="224"/>
      <c r="E6" s="42" t="s">
        <v>58</v>
      </c>
      <c r="F6" s="222">
        <f>'Pay21_10-02-12'!F6:H6</f>
        <v>0</v>
      </c>
      <c r="G6" s="222"/>
      <c r="H6" s="222"/>
      <c r="I6" s="267" t="s">
        <v>31</v>
      </c>
      <c r="J6" s="267"/>
      <c r="K6" s="268">
        <f>'Pay21_10-02-12'!K6:L6</f>
        <v>0</v>
      </c>
      <c r="L6" s="268"/>
      <c r="M6" s="39"/>
      <c r="N6" s="44" t="s">
        <v>42</v>
      </c>
      <c r="O6" s="224">
        <f>'Pay21_10-02-12'!O6:R6</f>
        <v>0</v>
      </c>
      <c r="P6" s="224"/>
      <c r="Q6" s="224"/>
      <c r="R6" s="269"/>
      <c r="S6" s="128"/>
      <c r="T6" s="119" t="s">
        <v>62</v>
      </c>
      <c r="U6" s="53"/>
      <c r="V6" s="54"/>
      <c r="X6" s="261" t="s">
        <v>41</v>
      </c>
      <c r="Y6" s="262"/>
      <c r="Z6" s="262"/>
      <c r="AA6" s="262"/>
      <c r="AB6" s="262"/>
      <c r="AC6" s="263"/>
    </row>
    <row r="7" spans="1:29" ht="6" customHeight="1" thickBot="1">
      <c r="A7" s="213"/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270"/>
      <c r="R7" s="271"/>
      <c r="S7" s="129"/>
      <c r="T7" s="120"/>
      <c r="U7" s="120"/>
      <c r="V7" s="121"/>
      <c r="X7" s="264"/>
      <c r="Y7" s="265"/>
      <c r="Z7" s="265"/>
      <c r="AA7" s="265"/>
      <c r="AB7" s="265"/>
      <c r="AC7" s="266"/>
    </row>
    <row r="8" spans="1:29" ht="15" customHeight="1">
      <c r="A8" s="40" t="s">
        <v>17</v>
      </c>
      <c r="B8" s="224">
        <f>'Pay21_10-02-12'!B8:D8</f>
        <v>0</v>
      </c>
      <c r="C8" s="224"/>
      <c r="D8" s="224"/>
      <c r="E8" s="232" t="s">
        <v>18</v>
      </c>
      <c r="F8" s="232"/>
      <c r="G8" s="223">
        <f>'Pay21_10-02-12'!G8:H8+14</f>
        <v>41185</v>
      </c>
      <c r="H8" s="223"/>
      <c r="I8" s="43" t="s">
        <v>19</v>
      </c>
      <c r="J8" s="223">
        <f>G8+13</f>
        <v>41198</v>
      </c>
      <c r="K8" s="223"/>
      <c r="L8" s="39"/>
      <c r="M8" s="42" t="s">
        <v>12</v>
      </c>
      <c r="N8" s="15">
        <f>'Pay21_10-02-12'!N8</f>
        <v>0</v>
      </c>
      <c r="O8" s="188"/>
      <c r="P8" s="188"/>
      <c r="Q8" s="188"/>
      <c r="R8" s="189"/>
      <c r="S8" s="207"/>
      <c r="T8" s="208"/>
      <c r="U8" s="208"/>
      <c r="V8" s="209"/>
      <c r="X8" s="52" t="s">
        <v>24</v>
      </c>
      <c r="Y8" s="34"/>
      <c r="Z8" s="53"/>
      <c r="AA8" s="53"/>
      <c r="AB8" s="53"/>
      <c r="AC8" s="54"/>
    </row>
    <row r="9" spans="1:29" ht="6" customHeight="1" thickBot="1">
      <c r="A9" s="213"/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88"/>
      <c r="R9" s="189"/>
      <c r="S9" s="210"/>
      <c r="T9" s="211"/>
      <c r="U9" s="211"/>
      <c r="V9" s="212"/>
      <c r="X9" s="52"/>
      <c r="Y9" s="34"/>
      <c r="Z9" s="53"/>
      <c r="AA9" s="53"/>
      <c r="AB9" s="53"/>
      <c r="AC9" s="54"/>
    </row>
    <row r="10" spans="1:29" ht="13.5" customHeight="1">
      <c r="A10" s="41" t="s">
        <v>48</v>
      </c>
      <c r="B10" s="233">
        <f>'Pay21_10-02-12'!B10:D10</f>
        <v>0</v>
      </c>
      <c r="C10" s="233"/>
      <c r="D10" s="233"/>
      <c r="E10" s="230" t="s">
        <v>49</v>
      </c>
      <c r="F10" s="230"/>
      <c r="G10" s="230"/>
      <c r="H10" s="230"/>
      <c r="I10" s="230"/>
      <c r="J10" s="230"/>
      <c r="K10" s="230"/>
      <c r="L10" s="214">
        <f>J8+10</f>
        <v>41208</v>
      </c>
      <c r="M10" s="215"/>
      <c r="N10" s="188"/>
      <c r="O10" s="188"/>
      <c r="P10" s="188"/>
      <c r="Q10" s="188"/>
      <c r="R10" s="188"/>
      <c r="S10" s="130"/>
      <c r="T10" s="122"/>
      <c r="U10" s="123"/>
      <c r="V10" s="123"/>
      <c r="X10" s="52"/>
      <c r="Y10" s="34"/>
      <c r="Z10" s="53"/>
      <c r="AA10" s="53"/>
      <c r="AB10" s="53"/>
      <c r="AC10" s="54"/>
    </row>
    <row r="11" spans="1:29" ht="13.5" customHeight="1" thickBot="1">
      <c r="A11" s="213"/>
      <c r="B11" s="176"/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88"/>
      <c r="R11" s="188"/>
      <c r="S11" s="131"/>
      <c r="T11" s="124"/>
      <c r="U11" s="124"/>
      <c r="V11" s="125"/>
      <c r="X11" s="52" t="s">
        <v>35</v>
      </c>
      <c r="Y11" s="32">
        <f>Y8/2080</f>
        <v>0</v>
      </c>
      <c r="Z11" s="53"/>
      <c r="AA11" s="53"/>
      <c r="AB11" s="53"/>
      <c r="AC11" s="54"/>
    </row>
    <row r="12" spans="1:29" ht="14.25" customHeight="1" thickBot="1">
      <c r="A12" s="216"/>
      <c r="B12" s="217"/>
      <c r="C12" s="240" t="s">
        <v>43</v>
      </c>
      <c r="D12" s="241"/>
      <c r="E12" s="241"/>
      <c r="F12" s="241"/>
      <c r="G12" s="241"/>
      <c r="H12" s="241"/>
      <c r="I12" s="241"/>
      <c r="J12" s="241"/>
      <c r="K12" s="241"/>
      <c r="L12" s="241"/>
      <c r="M12" s="241"/>
      <c r="N12" s="241"/>
      <c r="O12" s="241"/>
      <c r="P12" s="242"/>
      <c r="Q12" s="188"/>
      <c r="R12" s="188"/>
      <c r="S12" s="131"/>
      <c r="T12" s="124" t="s">
        <v>63</v>
      </c>
      <c r="U12" s="124"/>
      <c r="V12" s="125"/>
      <c r="X12" s="52" t="s">
        <v>36</v>
      </c>
      <c r="Y12" s="33"/>
      <c r="Z12" s="53"/>
      <c r="AA12" s="53"/>
      <c r="AB12" s="53"/>
      <c r="AC12" s="54"/>
    </row>
    <row r="13" spans="1:29" ht="13.5" thickBot="1">
      <c r="A13" s="77" t="s">
        <v>56</v>
      </c>
      <c r="B13" s="78" t="s">
        <v>55</v>
      </c>
      <c r="C13" s="81">
        <f>G8</f>
        <v>41185</v>
      </c>
      <c r="D13" s="82">
        <f aca="true" t="shared" si="0" ref="D13:P13">C13+1</f>
        <v>41186</v>
      </c>
      <c r="E13" s="83">
        <f t="shared" si="0"/>
        <v>41187</v>
      </c>
      <c r="F13" s="82">
        <f t="shared" si="0"/>
        <v>41188</v>
      </c>
      <c r="G13" s="83">
        <f t="shared" si="0"/>
        <v>41189</v>
      </c>
      <c r="H13" s="82">
        <f t="shared" si="0"/>
        <v>41190</v>
      </c>
      <c r="I13" s="83">
        <f t="shared" si="0"/>
        <v>41191</v>
      </c>
      <c r="J13" s="84">
        <f t="shared" si="0"/>
        <v>41192</v>
      </c>
      <c r="K13" s="83">
        <f t="shared" si="0"/>
        <v>41193</v>
      </c>
      <c r="L13" s="82">
        <f t="shared" si="0"/>
        <v>41194</v>
      </c>
      <c r="M13" s="83">
        <f t="shared" si="0"/>
        <v>41195</v>
      </c>
      <c r="N13" s="82">
        <f t="shared" si="0"/>
        <v>41196</v>
      </c>
      <c r="O13" s="83">
        <f t="shared" si="0"/>
        <v>41197</v>
      </c>
      <c r="P13" s="85">
        <f t="shared" si="0"/>
        <v>41198</v>
      </c>
      <c r="Q13" s="188"/>
      <c r="R13" s="188"/>
      <c r="S13" s="131"/>
      <c r="T13" s="124" t="s">
        <v>75</v>
      </c>
      <c r="U13" s="124"/>
      <c r="V13" s="125"/>
      <c r="X13" s="55"/>
      <c r="Y13" s="51" t="s">
        <v>37</v>
      </c>
      <c r="Z13" s="51" t="s">
        <v>37</v>
      </c>
      <c r="AA13" s="51" t="s">
        <v>25</v>
      </c>
      <c r="AB13" s="51" t="s">
        <v>27</v>
      </c>
      <c r="AC13" s="56" t="s">
        <v>2</v>
      </c>
    </row>
    <row r="14" spans="1:29" ht="13.5" thickBot="1">
      <c r="A14" s="79" t="s">
        <v>57</v>
      </c>
      <c r="B14" s="80" t="s">
        <v>50</v>
      </c>
      <c r="C14" s="86">
        <f aca="true" t="shared" si="1" ref="C14:P14">WEEKDAY(C13)</f>
        <v>4</v>
      </c>
      <c r="D14" s="87">
        <f t="shared" si="1"/>
        <v>5</v>
      </c>
      <c r="E14" s="88">
        <f t="shared" si="1"/>
        <v>6</v>
      </c>
      <c r="F14" s="87">
        <f t="shared" si="1"/>
        <v>7</v>
      </c>
      <c r="G14" s="88">
        <f t="shared" si="1"/>
        <v>1</v>
      </c>
      <c r="H14" s="87">
        <f t="shared" si="1"/>
        <v>2</v>
      </c>
      <c r="I14" s="88">
        <f t="shared" si="1"/>
        <v>3</v>
      </c>
      <c r="J14" s="89">
        <f t="shared" si="1"/>
        <v>4</v>
      </c>
      <c r="K14" s="88">
        <f t="shared" si="1"/>
        <v>5</v>
      </c>
      <c r="L14" s="87">
        <f t="shared" si="1"/>
        <v>6</v>
      </c>
      <c r="M14" s="88">
        <f t="shared" si="1"/>
        <v>7</v>
      </c>
      <c r="N14" s="87">
        <f t="shared" si="1"/>
        <v>1</v>
      </c>
      <c r="O14" s="88">
        <f t="shared" si="1"/>
        <v>2</v>
      </c>
      <c r="P14" s="90">
        <f t="shared" si="1"/>
        <v>3</v>
      </c>
      <c r="Q14" s="91" t="s">
        <v>2</v>
      </c>
      <c r="R14" s="142" t="s">
        <v>15</v>
      </c>
      <c r="S14" s="131"/>
      <c r="T14" s="124" t="s">
        <v>65</v>
      </c>
      <c r="U14" s="124"/>
      <c r="V14" s="125"/>
      <c r="X14" s="57"/>
      <c r="Y14" s="58" t="s">
        <v>38</v>
      </c>
      <c r="Z14" s="58" t="s">
        <v>39</v>
      </c>
      <c r="AA14" s="58" t="s">
        <v>26</v>
      </c>
      <c r="AB14" s="58" t="s">
        <v>28</v>
      </c>
      <c r="AC14" s="59" t="s">
        <v>40</v>
      </c>
    </row>
    <row r="15" spans="1:29" ht="15.75" customHeight="1">
      <c r="A15" s="172">
        <f>'Pay21_10-02-12'!A15</f>
        <v>0</v>
      </c>
      <c r="B15" s="157">
        <f>'Pay21_10-02-12'!B15</f>
        <v>1</v>
      </c>
      <c r="C15" s="27"/>
      <c r="D15" s="28"/>
      <c r="E15" s="29"/>
      <c r="F15" s="7"/>
      <c r="G15" s="8"/>
      <c r="H15" s="28"/>
      <c r="I15" s="29"/>
      <c r="J15" s="30"/>
      <c r="K15" s="29"/>
      <c r="L15" s="28"/>
      <c r="M15" s="8"/>
      <c r="N15" s="7"/>
      <c r="O15" s="29"/>
      <c r="P15" s="31"/>
      <c r="Q15" s="93">
        <f>SUM(C15:P15)</f>
        <v>0</v>
      </c>
      <c r="R15" s="161">
        <f>ROUND(IF(Q15&gt;0,Q15/$Q$32,B15),2)</f>
        <v>1</v>
      </c>
      <c r="S15" s="158"/>
      <c r="T15" s="124" t="s">
        <v>76</v>
      </c>
      <c r="U15" s="124"/>
      <c r="V15" s="125"/>
      <c r="X15" s="173">
        <f aca="true" t="shared" si="2" ref="X15:X31">A15</f>
        <v>0</v>
      </c>
      <c r="Y15" s="36"/>
      <c r="Z15" s="60">
        <f aca="true" t="shared" si="3" ref="Z15:Z31">(AA15+AB15)*Y15</f>
        <v>0</v>
      </c>
      <c r="AA15" s="61">
        <f aca="true" t="shared" si="4" ref="AA15:AA31">IF($B$32&gt;0,80*$Y$11*R15,($Y$11*Q15)+($Y$11*$Q$43*R15))</f>
        <v>0</v>
      </c>
      <c r="AB15" s="62">
        <f aca="true" t="shared" si="5" ref="AB15:AB31">AA15*$Y$12</f>
        <v>0</v>
      </c>
      <c r="AC15" s="62">
        <f aca="true" t="shared" si="6" ref="AC15:AC31">SUM(Z15:AB15)</f>
        <v>0</v>
      </c>
    </row>
    <row r="16" spans="1:29" ht="15.75" customHeight="1">
      <c r="A16" s="172">
        <f>'Pay21_10-02-12'!A16</f>
        <v>0</v>
      </c>
      <c r="B16" s="157">
        <f>'Pay21_10-02-12'!B16</f>
        <v>0</v>
      </c>
      <c r="C16" s="10"/>
      <c r="D16" s="2"/>
      <c r="E16" s="1"/>
      <c r="F16" s="2"/>
      <c r="G16" s="1"/>
      <c r="H16" s="2"/>
      <c r="I16" s="1"/>
      <c r="J16" s="6"/>
      <c r="K16" s="1"/>
      <c r="L16" s="2"/>
      <c r="M16" s="1"/>
      <c r="N16" s="2"/>
      <c r="O16" s="1"/>
      <c r="P16" s="13"/>
      <c r="Q16" s="93">
        <f aca="true" t="shared" si="7" ref="Q16:Q31">SUM(C16:P16)</f>
        <v>0</v>
      </c>
      <c r="R16" s="162">
        <f aca="true" t="shared" si="8" ref="R16:R31">ROUND(IF(Q16&gt;0,Q16/$Q$32,B16),2)</f>
        <v>0</v>
      </c>
      <c r="S16" s="158"/>
      <c r="T16" s="124" t="s">
        <v>66</v>
      </c>
      <c r="U16" s="124"/>
      <c r="V16" s="125"/>
      <c r="X16" s="174">
        <f t="shared" si="2"/>
        <v>0</v>
      </c>
      <c r="Y16" s="37"/>
      <c r="Z16" s="63">
        <f t="shared" si="3"/>
        <v>0</v>
      </c>
      <c r="AA16" s="64">
        <f t="shared" si="4"/>
        <v>0</v>
      </c>
      <c r="AB16" s="65">
        <f t="shared" si="5"/>
        <v>0</v>
      </c>
      <c r="AC16" s="65">
        <f t="shared" si="6"/>
        <v>0</v>
      </c>
    </row>
    <row r="17" spans="1:29" ht="15.75" customHeight="1">
      <c r="A17" s="172">
        <f>'Pay21_10-02-12'!A17</f>
        <v>0</v>
      </c>
      <c r="B17" s="157">
        <f>'Pay21_10-02-12'!B17</f>
        <v>0</v>
      </c>
      <c r="C17" s="10"/>
      <c r="D17" s="2"/>
      <c r="E17" s="49"/>
      <c r="F17" s="2"/>
      <c r="G17" s="1"/>
      <c r="H17" s="2"/>
      <c r="I17" s="1"/>
      <c r="J17" s="6"/>
      <c r="K17" s="1"/>
      <c r="L17" s="2"/>
      <c r="M17" s="1"/>
      <c r="N17" s="2"/>
      <c r="O17" s="1"/>
      <c r="P17" s="13"/>
      <c r="Q17" s="93">
        <f t="shared" si="7"/>
        <v>0</v>
      </c>
      <c r="R17" s="162">
        <f t="shared" si="8"/>
        <v>0</v>
      </c>
      <c r="S17" s="158"/>
      <c r="T17" s="124" t="s">
        <v>64</v>
      </c>
      <c r="U17" s="124"/>
      <c r="V17" s="125"/>
      <c r="X17" s="174">
        <f t="shared" si="2"/>
        <v>0</v>
      </c>
      <c r="Y17" s="37"/>
      <c r="Z17" s="63">
        <f t="shared" si="3"/>
        <v>0</v>
      </c>
      <c r="AA17" s="64">
        <f t="shared" si="4"/>
        <v>0</v>
      </c>
      <c r="AB17" s="65">
        <f t="shared" si="5"/>
        <v>0</v>
      </c>
      <c r="AC17" s="65">
        <f t="shared" si="6"/>
        <v>0</v>
      </c>
    </row>
    <row r="18" spans="1:29" ht="15.75" customHeight="1">
      <c r="A18" s="172">
        <f>'Pay21_10-02-12'!A18</f>
        <v>0</v>
      </c>
      <c r="B18" s="157">
        <f>'Pay21_10-02-12'!B18</f>
        <v>0</v>
      </c>
      <c r="C18" s="10"/>
      <c r="D18" s="2"/>
      <c r="E18" s="1"/>
      <c r="F18" s="2"/>
      <c r="G18" s="1"/>
      <c r="H18" s="2"/>
      <c r="I18" s="1"/>
      <c r="J18" s="6"/>
      <c r="K18" s="1"/>
      <c r="L18" s="2"/>
      <c r="M18" s="1"/>
      <c r="N18" s="2"/>
      <c r="O18" s="1"/>
      <c r="P18" s="13"/>
      <c r="Q18" s="93">
        <f t="shared" si="7"/>
        <v>0</v>
      </c>
      <c r="R18" s="162">
        <f t="shared" si="8"/>
        <v>0</v>
      </c>
      <c r="S18" s="158"/>
      <c r="T18" s="124" t="s">
        <v>67</v>
      </c>
      <c r="U18" s="124"/>
      <c r="V18" s="125"/>
      <c r="X18" s="174">
        <f t="shared" si="2"/>
        <v>0</v>
      </c>
      <c r="Y18" s="37"/>
      <c r="Z18" s="63">
        <f t="shared" si="3"/>
        <v>0</v>
      </c>
      <c r="AA18" s="64">
        <f t="shared" si="4"/>
        <v>0</v>
      </c>
      <c r="AB18" s="65">
        <f t="shared" si="5"/>
        <v>0</v>
      </c>
      <c r="AC18" s="65">
        <f t="shared" si="6"/>
        <v>0</v>
      </c>
    </row>
    <row r="19" spans="1:29" ht="15.75" customHeight="1">
      <c r="A19" s="172">
        <f>'Pay21_10-02-12'!A19</f>
        <v>0</v>
      </c>
      <c r="B19" s="157">
        <f>'Pay21_10-02-12'!B19</f>
        <v>0</v>
      </c>
      <c r="C19" s="10"/>
      <c r="D19" s="2"/>
      <c r="E19" s="1"/>
      <c r="F19" s="2"/>
      <c r="G19" s="1"/>
      <c r="H19" s="2"/>
      <c r="I19" s="1"/>
      <c r="J19" s="6"/>
      <c r="K19" s="1"/>
      <c r="L19" s="2"/>
      <c r="M19" s="1"/>
      <c r="N19" s="2"/>
      <c r="O19" s="1"/>
      <c r="P19" s="13"/>
      <c r="Q19" s="93">
        <f t="shared" si="7"/>
        <v>0</v>
      </c>
      <c r="R19" s="162">
        <f t="shared" si="8"/>
        <v>0</v>
      </c>
      <c r="S19" s="158"/>
      <c r="T19" s="124" t="s">
        <v>73</v>
      </c>
      <c r="U19" s="124"/>
      <c r="V19" s="125"/>
      <c r="X19" s="174">
        <f t="shared" si="2"/>
        <v>0</v>
      </c>
      <c r="Y19" s="37"/>
      <c r="Z19" s="63">
        <f t="shared" si="3"/>
        <v>0</v>
      </c>
      <c r="AA19" s="64">
        <f t="shared" si="4"/>
        <v>0</v>
      </c>
      <c r="AB19" s="65">
        <f t="shared" si="5"/>
        <v>0</v>
      </c>
      <c r="AC19" s="65">
        <f t="shared" si="6"/>
        <v>0</v>
      </c>
    </row>
    <row r="20" spans="1:29" ht="15.75" customHeight="1" thickBot="1">
      <c r="A20" s="172">
        <f>'Pay21_10-02-12'!A20</f>
        <v>0</v>
      </c>
      <c r="B20" s="157">
        <f>'Pay21_10-02-12'!B20</f>
        <v>0</v>
      </c>
      <c r="C20" s="10"/>
      <c r="D20" s="2"/>
      <c r="E20" s="1"/>
      <c r="F20" s="159"/>
      <c r="G20" s="159"/>
      <c r="H20" s="159"/>
      <c r="I20" s="13"/>
      <c r="J20" s="10"/>
      <c r="K20" s="159"/>
      <c r="L20" s="159"/>
      <c r="M20" s="2"/>
      <c r="N20" s="2"/>
      <c r="O20" s="1"/>
      <c r="P20" s="13"/>
      <c r="Q20" s="93">
        <f t="shared" si="7"/>
        <v>0</v>
      </c>
      <c r="R20" s="162">
        <f t="shared" si="8"/>
        <v>0</v>
      </c>
      <c r="S20" s="160"/>
      <c r="T20" s="126"/>
      <c r="U20" s="143"/>
      <c r="V20" s="144"/>
      <c r="X20" s="174">
        <f t="shared" si="2"/>
        <v>0</v>
      </c>
      <c r="Y20" s="37"/>
      <c r="Z20" s="63">
        <f t="shared" si="3"/>
        <v>0</v>
      </c>
      <c r="AA20" s="64">
        <f t="shared" si="4"/>
        <v>0</v>
      </c>
      <c r="AB20" s="65">
        <f t="shared" si="5"/>
        <v>0</v>
      </c>
      <c r="AC20" s="65">
        <f t="shared" si="6"/>
        <v>0</v>
      </c>
    </row>
    <row r="21" spans="1:29" ht="15.75" customHeight="1">
      <c r="A21" s="172">
        <f>'Pay21_10-02-12'!A21</f>
        <v>0</v>
      </c>
      <c r="B21" s="157">
        <f>'Pay21_10-02-12'!B21</f>
        <v>0</v>
      </c>
      <c r="C21" s="19"/>
      <c r="D21" s="16"/>
      <c r="E21" s="15"/>
      <c r="F21" s="21"/>
      <c r="G21" s="21"/>
      <c r="H21" s="21"/>
      <c r="I21" s="17"/>
      <c r="J21" s="19"/>
      <c r="K21" s="21"/>
      <c r="L21" s="21"/>
      <c r="M21" s="16"/>
      <c r="N21" s="16"/>
      <c r="O21" s="15"/>
      <c r="P21" s="17"/>
      <c r="Q21" s="93">
        <f t="shared" si="7"/>
        <v>0</v>
      </c>
      <c r="R21" s="162">
        <f t="shared" si="8"/>
        <v>0</v>
      </c>
      <c r="S21" s="169"/>
      <c r="T21" s="33"/>
      <c r="U21" s="170"/>
      <c r="V21" s="171"/>
      <c r="X21" s="174">
        <f aca="true" t="shared" si="9" ref="X21:X29">A21</f>
        <v>0</v>
      </c>
      <c r="Y21" s="37"/>
      <c r="Z21" s="63">
        <f aca="true" t="shared" si="10" ref="Z21:Z29">(AA21+AB21)*Y21</f>
        <v>0</v>
      </c>
      <c r="AA21" s="64">
        <f aca="true" t="shared" si="11" ref="AA21:AA29">IF($B$32&gt;0,80*$Y$11*R21,($Y$11*Q21)+($Y$11*$Q$43*R21))</f>
        <v>0</v>
      </c>
      <c r="AB21" s="65">
        <f aca="true" t="shared" si="12" ref="AB21:AB29">AA21*$Y$12</f>
        <v>0</v>
      </c>
      <c r="AC21" s="65">
        <f aca="true" t="shared" si="13" ref="AC21:AC29">SUM(Z21:AB21)</f>
        <v>0</v>
      </c>
    </row>
    <row r="22" spans="1:29" ht="15.75" customHeight="1">
      <c r="A22" s="172">
        <f>'Pay21_10-02-12'!A22</f>
        <v>0</v>
      </c>
      <c r="B22" s="157">
        <f>'Pay21_10-02-12'!B22</f>
        <v>0</v>
      </c>
      <c r="C22" s="19"/>
      <c r="D22" s="16"/>
      <c r="E22" s="15"/>
      <c r="F22" s="21"/>
      <c r="G22" s="21"/>
      <c r="H22" s="21"/>
      <c r="I22" s="17"/>
      <c r="J22" s="19"/>
      <c r="K22" s="21"/>
      <c r="L22" s="21"/>
      <c r="M22" s="16"/>
      <c r="N22" s="16"/>
      <c r="O22" s="15"/>
      <c r="P22" s="17"/>
      <c r="Q22" s="93">
        <f t="shared" si="7"/>
        <v>0</v>
      </c>
      <c r="R22" s="162">
        <f t="shared" si="8"/>
        <v>0</v>
      </c>
      <c r="S22" s="169"/>
      <c r="T22" s="33"/>
      <c r="U22" s="170"/>
      <c r="V22" s="171"/>
      <c r="X22" s="174">
        <f t="shared" si="9"/>
        <v>0</v>
      </c>
      <c r="Y22" s="37"/>
      <c r="Z22" s="63">
        <f t="shared" si="10"/>
        <v>0</v>
      </c>
      <c r="AA22" s="64">
        <f t="shared" si="11"/>
        <v>0</v>
      </c>
      <c r="AB22" s="65">
        <f t="shared" si="12"/>
        <v>0</v>
      </c>
      <c r="AC22" s="65">
        <f t="shared" si="13"/>
        <v>0</v>
      </c>
    </row>
    <row r="23" spans="1:29" ht="15.75" customHeight="1">
      <c r="A23" s="172">
        <f>'Pay21_10-02-12'!A23</f>
        <v>0</v>
      </c>
      <c r="B23" s="157">
        <f>'Pay21_10-02-12'!B23</f>
        <v>0</v>
      </c>
      <c r="C23" s="19"/>
      <c r="D23" s="16"/>
      <c r="E23" s="15"/>
      <c r="F23" s="21"/>
      <c r="G23" s="21"/>
      <c r="H23" s="21"/>
      <c r="I23" s="17"/>
      <c r="J23" s="19"/>
      <c r="K23" s="21"/>
      <c r="L23" s="21"/>
      <c r="M23" s="16"/>
      <c r="N23" s="16"/>
      <c r="O23" s="15"/>
      <c r="P23" s="17"/>
      <c r="Q23" s="93">
        <f t="shared" si="7"/>
        <v>0</v>
      </c>
      <c r="R23" s="162">
        <f t="shared" si="8"/>
        <v>0</v>
      </c>
      <c r="S23" s="169"/>
      <c r="T23" s="33"/>
      <c r="U23" s="170"/>
      <c r="V23" s="171"/>
      <c r="X23" s="174">
        <f t="shared" si="9"/>
        <v>0</v>
      </c>
      <c r="Y23" s="37"/>
      <c r="Z23" s="63">
        <f t="shared" si="10"/>
        <v>0</v>
      </c>
      <c r="AA23" s="64">
        <f t="shared" si="11"/>
        <v>0</v>
      </c>
      <c r="AB23" s="65">
        <f t="shared" si="12"/>
        <v>0</v>
      </c>
      <c r="AC23" s="65">
        <f t="shared" si="13"/>
        <v>0</v>
      </c>
    </row>
    <row r="24" spans="1:29" ht="15.75" customHeight="1">
      <c r="A24" s="172">
        <f>'Pay21_10-02-12'!A24</f>
        <v>0</v>
      </c>
      <c r="B24" s="157">
        <f>'Pay21_10-02-12'!B24</f>
        <v>0</v>
      </c>
      <c r="C24" s="19"/>
      <c r="D24" s="16"/>
      <c r="E24" s="15"/>
      <c r="F24" s="21"/>
      <c r="G24" s="21"/>
      <c r="H24" s="21"/>
      <c r="I24" s="17"/>
      <c r="J24" s="19"/>
      <c r="K24" s="21"/>
      <c r="L24" s="21"/>
      <c r="M24" s="16"/>
      <c r="N24" s="16"/>
      <c r="O24" s="15"/>
      <c r="P24" s="17"/>
      <c r="Q24" s="93">
        <f>SUM(C24:P24)</f>
        <v>0</v>
      </c>
      <c r="R24" s="162">
        <f>ROUND(IF(Q24&gt;0,Q24/$Q$32,B24),2)</f>
        <v>0</v>
      </c>
      <c r="S24" s="169"/>
      <c r="T24" s="33"/>
      <c r="U24" s="170"/>
      <c r="V24" s="171"/>
      <c r="X24" s="174">
        <f t="shared" si="9"/>
        <v>0</v>
      </c>
      <c r="Y24" s="37"/>
      <c r="Z24" s="63">
        <f t="shared" si="10"/>
        <v>0</v>
      </c>
      <c r="AA24" s="64">
        <f t="shared" si="11"/>
        <v>0</v>
      </c>
      <c r="AB24" s="65">
        <f t="shared" si="12"/>
        <v>0</v>
      </c>
      <c r="AC24" s="65">
        <f t="shared" si="13"/>
        <v>0</v>
      </c>
    </row>
    <row r="25" spans="1:29" ht="15.75" customHeight="1">
      <c r="A25" s="172">
        <f>'Pay21_10-02-12'!A25</f>
        <v>0</v>
      </c>
      <c r="B25" s="157">
        <f>'Pay21_10-02-12'!B25</f>
        <v>0</v>
      </c>
      <c r="C25" s="19"/>
      <c r="D25" s="16"/>
      <c r="E25" s="15"/>
      <c r="F25" s="21"/>
      <c r="G25" s="21"/>
      <c r="H25" s="21"/>
      <c r="I25" s="17"/>
      <c r="J25" s="19"/>
      <c r="K25" s="21"/>
      <c r="L25" s="21"/>
      <c r="M25" s="16"/>
      <c r="N25" s="16"/>
      <c r="O25" s="15"/>
      <c r="P25" s="17"/>
      <c r="Q25" s="93">
        <f>SUM(C25:P25)</f>
        <v>0</v>
      </c>
      <c r="R25" s="162">
        <f>ROUND(IF(Q25&gt;0,Q25/$Q$32,B25),2)</f>
        <v>0</v>
      </c>
      <c r="S25" s="169"/>
      <c r="T25" s="33"/>
      <c r="U25" s="170"/>
      <c r="V25" s="171"/>
      <c r="X25" s="174">
        <f t="shared" si="9"/>
        <v>0</v>
      </c>
      <c r="Y25" s="37"/>
      <c r="Z25" s="63">
        <f t="shared" si="10"/>
        <v>0</v>
      </c>
      <c r="AA25" s="64">
        <f t="shared" si="11"/>
        <v>0</v>
      </c>
      <c r="AB25" s="65">
        <f t="shared" si="12"/>
        <v>0</v>
      </c>
      <c r="AC25" s="65">
        <f t="shared" si="13"/>
        <v>0</v>
      </c>
    </row>
    <row r="26" spans="1:29" ht="15.75" customHeight="1">
      <c r="A26" s="172">
        <f>'Pay21_10-02-12'!A26</f>
        <v>0</v>
      </c>
      <c r="B26" s="157">
        <f>'Pay21_10-02-12'!B26</f>
        <v>0</v>
      </c>
      <c r="C26" s="19"/>
      <c r="D26" s="16"/>
      <c r="E26" s="15"/>
      <c r="F26" s="21"/>
      <c r="G26" s="21"/>
      <c r="H26" s="21"/>
      <c r="I26" s="17"/>
      <c r="J26" s="19"/>
      <c r="K26" s="21"/>
      <c r="L26" s="21"/>
      <c r="M26" s="16"/>
      <c r="N26" s="16"/>
      <c r="O26" s="15"/>
      <c r="P26" s="17"/>
      <c r="Q26" s="93">
        <f t="shared" si="7"/>
        <v>0</v>
      </c>
      <c r="R26" s="162">
        <f t="shared" si="8"/>
        <v>0</v>
      </c>
      <c r="S26" s="169"/>
      <c r="T26" s="33"/>
      <c r="U26" s="170"/>
      <c r="V26" s="171"/>
      <c r="X26" s="174">
        <f t="shared" si="9"/>
        <v>0</v>
      </c>
      <c r="Y26" s="37"/>
      <c r="Z26" s="63">
        <f t="shared" si="10"/>
        <v>0</v>
      </c>
      <c r="AA26" s="64">
        <f t="shared" si="11"/>
        <v>0</v>
      </c>
      <c r="AB26" s="65">
        <f t="shared" si="12"/>
        <v>0</v>
      </c>
      <c r="AC26" s="65">
        <f t="shared" si="13"/>
        <v>0</v>
      </c>
    </row>
    <row r="27" spans="1:29" ht="15.75" customHeight="1">
      <c r="A27" s="172">
        <f>'Pay21_10-02-12'!A27</f>
        <v>0</v>
      </c>
      <c r="B27" s="157">
        <f>'Pay21_10-02-12'!B27</f>
        <v>0</v>
      </c>
      <c r="C27" s="19"/>
      <c r="D27" s="16"/>
      <c r="E27" s="15"/>
      <c r="F27" s="21"/>
      <c r="G27" s="21"/>
      <c r="H27" s="21"/>
      <c r="I27" s="17"/>
      <c r="J27" s="19"/>
      <c r="K27" s="21"/>
      <c r="L27" s="21"/>
      <c r="M27" s="16"/>
      <c r="N27" s="16"/>
      <c r="O27" s="15"/>
      <c r="P27" s="17"/>
      <c r="Q27" s="93">
        <f t="shared" si="7"/>
        <v>0</v>
      </c>
      <c r="R27" s="162">
        <f t="shared" si="8"/>
        <v>0</v>
      </c>
      <c r="S27" s="169"/>
      <c r="T27" s="33"/>
      <c r="U27" s="170"/>
      <c r="V27" s="171"/>
      <c r="X27" s="174">
        <f t="shared" si="9"/>
        <v>0</v>
      </c>
      <c r="Y27" s="37"/>
      <c r="Z27" s="63">
        <f t="shared" si="10"/>
        <v>0</v>
      </c>
      <c r="AA27" s="64">
        <f t="shared" si="11"/>
        <v>0</v>
      </c>
      <c r="AB27" s="65">
        <f t="shared" si="12"/>
        <v>0</v>
      </c>
      <c r="AC27" s="65">
        <f t="shared" si="13"/>
        <v>0</v>
      </c>
    </row>
    <row r="28" spans="1:29" ht="15.75" customHeight="1">
      <c r="A28" s="172">
        <f>'Pay21_10-02-12'!A28</f>
        <v>0</v>
      </c>
      <c r="B28" s="157">
        <f>'Pay21_10-02-12'!B28</f>
        <v>0</v>
      </c>
      <c r="C28" s="19"/>
      <c r="D28" s="16"/>
      <c r="E28" s="15"/>
      <c r="F28" s="21"/>
      <c r="G28" s="21"/>
      <c r="H28" s="21"/>
      <c r="I28" s="17"/>
      <c r="J28" s="19"/>
      <c r="K28" s="21"/>
      <c r="L28" s="21"/>
      <c r="M28" s="16"/>
      <c r="N28" s="16"/>
      <c r="O28" s="15"/>
      <c r="P28" s="17"/>
      <c r="Q28" s="93">
        <f t="shared" si="7"/>
        <v>0</v>
      </c>
      <c r="R28" s="162">
        <f t="shared" si="8"/>
        <v>0</v>
      </c>
      <c r="S28" s="169"/>
      <c r="T28" s="33"/>
      <c r="U28" s="170"/>
      <c r="V28" s="171"/>
      <c r="X28" s="174">
        <f t="shared" si="9"/>
        <v>0</v>
      </c>
      <c r="Y28" s="37"/>
      <c r="Z28" s="63">
        <f t="shared" si="10"/>
        <v>0</v>
      </c>
      <c r="AA28" s="64">
        <f t="shared" si="11"/>
        <v>0</v>
      </c>
      <c r="AB28" s="65">
        <f t="shared" si="12"/>
        <v>0</v>
      </c>
      <c r="AC28" s="65">
        <f t="shared" si="13"/>
        <v>0</v>
      </c>
    </row>
    <row r="29" spans="1:29" ht="15.75" customHeight="1">
      <c r="A29" s="172">
        <f>'Pay21_10-02-12'!A29</f>
        <v>0</v>
      </c>
      <c r="B29" s="157">
        <f>'Pay21_10-02-12'!B29</f>
        <v>0</v>
      </c>
      <c r="C29" s="19"/>
      <c r="D29" s="16"/>
      <c r="E29" s="15"/>
      <c r="F29" s="21"/>
      <c r="G29" s="21"/>
      <c r="H29" s="21"/>
      <c r="I29" s="17"/>
      <c r="J29" s="19"/>
      <c r="K29" s="21"/>
      <c r="L29" s="21"/>
      <c r="M29" s="16"/>
      <c r="N29" s="16"/>
      <c r="O29" s="15"/>
      <c r="P29" s="17"/>
      <c r="Q29" s="93">
        <f t="shared" si="7"/>
        <v>0</v>
      </c>
      <c r="R29" s="162">
        <f t="shared" si="8"/>
        <v>0</v>
      </c>
      <c r="S29" s="169"/>
      <c r="T29" s="33"/>
      <c r="U29" s="170"/>
      <c r="V29" s="171"/>
      <c r="X29" s="174">
        <f t="shared" si="9"/>
        <v>0</v>
      </c>
      <c r="Y29" s="37"/>
      <c r="Z29" s="63">
        <f t="shared" si="10"/>
        <v>0</v>
      </c>
      <c r="AA29" s="64">
        <f t="shared" si="11"/>
        <v>0</v>
      </c>
      <c r="AB29" s="65">
        <f t="shared" si="12"/>
        <v>0</v>
      </c>
      <c r="AC29" s="65">
        <f t="shared" si="13"/>
        <v>0</v>
      </c>
    </row>
    <row r="30" spans="1:29" ht="15.75" customHeight="1" thickBot="1">
      <c r="A30" s="172">
        <f>'Pay21_10-02-12'!A30</f>
        <v>0</v>
      </c>
      <c r="B30" s="157">
        <f>'Pay21_10-02-12'!B30</f>
        <v>0</v>
      </c>
      <c r="C30" s="19"/>
      <c r="D30" s="16"/>
      <c r="E30" s="22"/>
      <c r="F30" s="15"/>
      <c r="G30" s="21"/>
      <c r="H30" s="21"/>
      <c r="I30" s="17"/>
      <c r="J30" s="19"/>
      <c r="K30" s="21"/>
      <c r="L30" s="21"/>
      <c r="M30" s="21"/>
      <c r="N30" s="16"/>
      <c r="O30" s="15"/>
      <c r="P30" s="17"/>
      <c r="Q30" s="93">
        <f t="shared" si="7"/>
        <v>0</v>
      </c>
      <c r="R30" s="162">
        <f t="shared" si="8"/>
        <v>0</v>
      </c>
      <c r="S30" s="3"/>
      <c r="T30" s="3"/>
      <c r="U30" s="3"/>
      <c r="V30" s="153"/>
      <c r="X30" s="174">
        <f t="shared" si="2"/>
        <v>0</v>
      </c>
      <c r="Y30" s="37"/>
      <c r="Z30" s="63">
        <f t="shared" si="3"/>
        <v>0</v>
      </c>
      <c r="AA30" s="64">
        <f t="shared" si="4"/>
        <v>0</v>
      </c>
      <c r="AB30" s="65">
        <f t="shared" si="5"/>
        <v>0</v>
      </c>
      <c r="AC30" s="65">
        <f t="shared" si="6"/>
        <v>0</v>
      </c>
    </row>
    <row r="31" spans="1:29" ht="15.75" customHeight="1" thickBot="1">
      <c r="A31" s="172">
        <f>'Pay21_10-02-12'!A31</f>
        <v>0</v>
      </c>
      <c r="B31" s="157">
        <f>'Pay21_10-02-12'!B31</f>
        <v>0</v>
      </c>
      <c r="C31" s="20"/>
      <c r="D31" s="4"/>
      <c r="E31" s="23"/>
      <c r="F31" s="5"/>
      <c r="G31" s="4"/>
      <c r="H31" s="5"/>
      <c r="I31" s="12"/>
      <c r="J31" s="11"/>
      <c r="K31" s="4"/>
      <c r="L31" s="5"/>
      <c r="M31" s="4"/>
      <c r="N31" s="5"/>
      <c r="O31" s="4"/>
      <c r="P31" s="18"/>
      <c r="Q31" s="93">
        <f t="shared" si="7"/>
        <v>0</v>
      </c>
      <c r="R31" s="163">
        <f t="shared" si="8"/>
        <v>0</v>
      </c>
      <c r="S31" s="205" t="s">
        <v>70</v>
      </c>
      <c r="T31" s="205"/>
      <c r="U31" s="205"/>
      <c r="V31" s="206"/>
      <c r="X31" s="175">
        <f t="shared" si="2"/>
        <v>0</v>
      </c>
      <c r="Y31" s="38"/>
      <c r="Z31" s="66">
        <f t="shared" si="3"/>
        <v>0</v>
      </c>
      <c r="AA31" s="67">
        <f t="shared" si="4"/>
        <v>0</v>
      </c>
      <c r="AB31" s="68">
        <f t="shared" si="5"/>
        <v>0</v>
      </c>
      <c r="AC31" s="68">
        <f t="shared" si="6"/>
        <v>0</v>
      </c>
    </row>
    <row r="32" spans="1:29" ht="15.75" customHeight="1" thickBot="1">
      <c r="A32" s="95" t="s">
        <v>33</v>
      </c>
      <c r="B32" s="96">
        <f aca="true" t="shared" si="14" ref="B32:R32">SUM(B15:B31)</f>
        <v>1</v>
      </c>
      <c r="C32" s="97">
        <f t="shared" si="14"/>
        <v>0</v>
      </c>
      <c r="D32" s="98">
        <f t="shared" si="14"/>
        <v>0</v>
      </c>
      <c r="E32" s="98">
        <f t="shared" si="14"/>
        <v>0</v>
      </c>
      <c r="F32" s="98">
        <f t="shared" si="14"/>
        <v>0</v>
      </c>
      <c r="G32" s="98">
        <f t="shared" si="14"/>
        <v>0</v>
      </c>
      <c r="H32" s="98">
        <f t="shared" si="14"/>
        <v>0</v>
      </c>
      <c r="I32" s="98">
        <f t="shared" si="14"/>
        <v>0</v>
      </c>
      <c r="J32" s="97">
        <f t="shared" si="14"/>
        <v>0</v>
      </c>
      <c r="K32" s="98">
        <f t="shared" si="14"/>
        <v>0</v>
      </c>
      <c r="L32" s="98">
        <f t="shared" si="14"/>
        <v>0</v>
      </c>
      <c r="M32" s="98">
        <f t="shared" si="14"/>
        <v>0</v>
      </c>
      <c r="N32" s="98">
        <f t="shared" si="14"/>
        <v>0</v>
      </c>
      <c r="O32" s="98">
        <f t="shared" si="14"/>
        <v>0</v>
      </c>
      <c r="P32" s="99">
        <f t="shared" si="14"/>
        <v>0</v>
      </c>
      <c r="Q32" s="94">
        <f t="shared" si="14"/>
        <v>0</v>
      </c>
      <c r="R32" s="145">
        <f t="shared" si="14"/>
        <v>1</v>
      </c>
      <c r="S32" s="135" t="s">
        <v>56</v>
      </c>
      <c r="T32" s="136" t="s">
        <v>55</v>
      </c>
      <c r="U32" s="136" t="s">
        <v>68</v>
      </c>
      <c r="V32" s="136" t="s">
        <v>69</v>
      </c>
      <c r="X32" s="69" t="s">
        <v>2</v>
      </c>
      <c r="Y32" s="70"/>
      <c r="Z32" s="71">
        <f>SUM(Z15:Z31)</f>
        <v>0</v>
      </c>
      <c r="AA32" s="72">
        <f>SUM(AA15:AA31)</f>
        <v>0</v>
      </c>
      <c r="AB32" s="71">
        <f>SUM(AB15:AB31)</f>
        <v>0</v>
      </c>
      <c r="AC32" s="71">
        <f>SUM(AC15:AC31)</f>
        <v>0</v>
      </c>
    </row>
    <row r="33" spans="1:22" ht="15.75" customHeight="1" thickBot="1">
      <c r="A33" s="100" t="s">
        <v>3</v>
      </c>
      <c r="B33" s="101"/>
      <c r="C33" s="102">
        <f aca="true" t="shared" si="15" ref="C33:P33">C14</f>
        <v>4</v>
      </c>
      <c r="D33" s="103">
        <f t="shared" si="15"/>
        <v>5</v>
      </c>
      <c r="E33" s="103">
        <f t="shared" si="15"/>
        <v>6</v>
      </c>
      <c r="F33" s="104">
        <f t="shared" si="15"/>
        <v>7</v>
      </c>
      <c r="G33" s="103">
        <f t="shared" si="15"/>
        <v>1</v>
      </c>
      <c r="H33" s="104">
        <f t="shared" si="15"/>
        <v>2</v>
      </c>
      <c r="I33" s="105">
        <f t="shared" si="15"/>
        <v>3</v>
      </c>
      <c r="J33" s="102">
        <f t="shared" si="15"/>
        <v>4</v>
      </c>
      <c r="K33" s="103">
        <f t="shared" si="15"/>
        <v>5</v>
      </c>
      <c r="L33" s="104">
        <f t="shared" si="15"/>
        <v>6</v>
      </c>
      <c r="M33" s="103">
        <f t="shared" si="15"/>
        <v>7</v>
      </c>
      <c r="N33" s="103">
        <f t="shared" si="15"/>
        <v>1</v>
      </c>
      <c r="O33" s="104">
        <f t="shared" si="15"/>
        <v>2</v>
      </c>
      <c r="P33" s="105">
        <f t="shared" si="15"/>
        <v>3</v>
      </c>
      <c r="Q33" s="92" t="s">
        <v>2</v>
      </c>
      <c r="R33" s="227"/>
      <c r="S33" s="137" t="s">
        <v>57</v>
      </c>
      <c r="T33" s="137" t="s">
        <v>50</v>
      </c>
      <c r="U33" s="137" t="s">
        <v>11</v>
      </c>
      <c r="V33" s="137" t="s">
        <v>11</v>
      </c>
    </row>
    <row r="34" spans="1:22" ht="13.5" customHeight="1">
      <c r="A34" s="106" t="s">
        <v>4</v>
      </c>
      <c r="B34" s="107"/>
      <c r="C34" s="9"/>
      <c r="D34" s="7"/>
      <c r="E34" s="8"/>
      <c r="F34" s="7"/>
      <c r="G34" s="8"/>
      <c r="H34" s="7"/>
      <c r="I34" s="8"/>
      <c r="J34" s="24"/>
      <c r="K34" s="8"/>
      <c r="L34" s="7"/>
      <c r="M34" s="8"/>
      <c r="N34" s="7"/>
      <c r="O34" s="8"/>
      <c r="P34" s="25"/>
      <c r="Q34" s="74">
        <f aca="true" t="shared" si="16" ref="Q34:Q42">SUM(C34:P34)</f>
        <v>0</v>
      </c>
      <c r="R34" s="187"/>
      <c r="S34" s="146"/>
      <c r="T34" s="154"/>
      <c r="U34" s="134"/>
      <c r="V34" s="140"/>
    </row>
    <row r="35" spans="1:22" ht="13.5" customHeight="1">
      <c r="A35" s="106" t="s">
        <v>0</v>
      </c>
      <c r="B35" s="107"/>
      <c r="C35" s="10"/>
      <c r="D35" s="2"/>
      <c r="E35" s="1"/>
      <c r="F35" s="2"/>
      <c r="G35" s="1"/>
      <c r="H35" s="2"/>
      <c r="I35" s="1"/>
      <c r="J35" s="6"/>
      <c r="K35" s="1"/>
      <c r="L35" s="2"/>
      <c r="M35" s="1"/>
      <c r="N35" s="2"/>
      <c r="O35" s="1"/>
      <c r="P35" s="13"/>
      <c r="Q35" s="75">
        <f t="shared" si="16"/>
        <v>0</v>
      </c>
      <c r="R35" s="187"/>
      <c r="S35" s="147"/>
      <c r="T35" s="155"/>
      <c r="U35" s="133"/>
      <c r="V35" s="141"/>
    </row>
    <row r="36" spans="1:22" ht="13.5" customHeight="1">
      <c r="A36" s="106" t="s">
        <v>5</v>
      </c>
      <c r="B36" s="107"/>
      <c r="C36" s="10"/>
      <c r="D36" s="2"/>
      <c r="E36" s="1"/>
      <c r="F36" s="2"/>
      <c r="G36" s="1"/>
      <c r="H36" s="2"/>
      <c r="I36" s="1"/>
      <c r="J36" s="6"/>
      <c r="K36" s="1"/>
      <c r="L36" s="2"/>
      <c r="M36" s="1"/>
      <c r="N36" s="2"/>
      <c r="O36" s="1"/>
      <c r="P36" s="13"/>
      <c r="Q36" s="75">
        <f t="shared" si="16"/>
        <v>0</v>
      </c>
      <c r="R36" s="187"/>
      <c r="S36" s="147"/>
      <c r="T36" s="155"/>
      <c r="U36" s="133"/>
      <c r="V36" s="141"/>
    </row>
    <row r="37" spans="1:22" ht="13.5" customHeight="1">
      <c r="A37" s="106" t="s">
        <v>6</v>
      </c>
      <c r="B37" s="107"/>
      <c r="C37" s="10"/>
      <c r="D37" s="2"/>
      <c r="E37" s="1"/>
      <c r="F37" s="2"/>
      <c r="G37" s="1"/>
      <c r="H37" s="2"/>
      <c r="I37" s="1"/>
      <c r="J37" s="6"/>
      <c r="K37" s="1"/>
      <c r="L37" s="2"/>
      <c r="M37" s="1"/>
      <c r="N37" s="2"/>
      <c r="O37" s="1"/>
      <c r="P37" s="13"/>
      <c r="Q37" s="75">
        <f t="shared" si="16"/>
        <v>0</v>
      </c>
      <c r="R37" s="187"/>
      <c r="S37" s="147"/>
      <c r="T37" s="155"/>
      <c r="U37" s="133"/>
      <c r="V37" s="141"/>
    </row>
    <row r="38" spans="1:22" ht="13.5" customHeight="1">
      <c r="A38" s="106" t="s">
        <v>7</v>
      </c>
      <c r="B38" s="107"/>
      <c r="C38" s="10"/>
      <c r="D38" s="2"/>
      <c r="E38" s="1"/>
      <c r="F38" s="2"/>
      <c r="G38" s="1"/>
      <c r="H38" s="2"/>
      <c r="I38" s="1"/>
      <c r="J38" s="6"/>
      <c r="K38" s="1"/>
      <c r="L38" s="2"/>
      <c r="M38" s="1"/>
      <c r="N38" s="2"/>
      <c r="O38" s="1"/>
      <c r="P38" s="13"/>
      <c r="Q38" s="75">
        <f t="shared" si="16"/>
        <v>0</v>
      </c>
      <c r="R38" s="187"/>
      <c r="S38" s="147"/>
      <c r="T38" s="155"/>
      <c r="U38" s="133"/>
      <c r="V38" s="141"/>
    </row>
    <row r="39" spans="1:22" ht="13.5" customHeight="1">
      <c r="A39" s="106" t="s">
        <v>8</v>
      </c>
      <c r="B39" s="107"/>
      <c r="C39" s="10"/>
      <c r="D39" s="2"/>
      <c r="E39" s="1"/>
      <c r="F39" s="2"/>
      <c r="G39" s="1"/>
      <c r="H39" s="2"/>
      <c r="I39" s="1"/>
      <c r="J39" s="6"/>
      <c r="K39" s="1"/>
      <c r="L39" s="2"/>
      <c r="M39" s="1"/>
      <c r="N39" s="2"/>
      <c r="O39" s="1"/>
      <c r="P39" s="13"/>
      <c r="Q39" s="75">
        <f t="shared" si="16"/>
        <v>0</v>
      </c>
      <c r="R39" s="187"/>
      <c r="S39" s="147"/>
      <c r="T39" s="155"/>
      <c r="U39" s="133"/>
      <c r="V39" s="141"/>
    </row>
    <row r="40" spans="1:22" ht="13.5" customHeight="1">
      <c r="A40" s="106" t="s">
        <v>30</v>
      </c>
      <c r="B40" s="107"/>
      <c r="C40" s="10"/>
      <c r="D40" s="2"/>
      <c r="E40" s="1"/>
      <c r="F40" s="2"/>
      <c r="G40" s="1"/>
      <c r="H40" s="2"/>
      <c r="I40" s="1"/>
      <c r="J40" s="6"/>
      <c r="K40" s="1"/>
      <c r="L40" s="2"/>
      <c r="M40" s="1"/>
      <c r="N40" s="2"/>
      <c r="O40" s="1"/>
      <c r="P40" s="13"/>
      <c r="Q40" s="75">
        <f t="shared" si="16"/>
        <v>0</v>
      </c>
      <c r="R40" s="187"/>
      <c r="S40" s="147"/>
      <c r="T40" s="155"/>
      <c r="U40" s="133"/>
      <c r="V40" s="141"/>
    </row>
    <row r="41" spans="1:22" ht="13.5" customHeight="1">
      <c r="A41" s="106" t="s">
        <v>1</v>
      </c>
      <c r="B41" s="107"/>
      <c r="C41" s="10"/>
      <c r="D41" s="2"/>
      <c r="E41" s="1"/>
      <c r="F41" s="2"/>
      <c r="G41" s="1"/>
      <c r="H41" s="2"/>
      <c r="I41" s="1"/>
      <c r="J41" s="6"/>
      <c r="K41" s="1"/>
      <c r="L41" s="2"/>
      <c r="M41" s="1"/>
      <c r="N41" s="2"/>
      <c r="O41" s="1"/>
      <c r="P41" s="13"/>
      <c r="Q41" s="75">
        <f t="shared" si="16"/>
        <v>0</v>
      </c>
      <c r="R41" s="187"/>
      <c r="S41" s="147"/>
      <c r="T41" s="155"/>
      <c r="U41" s="133"/>
      <c r="V41" s="141"/>
    </row>
    <row r="42" spans="1:22" ht="13.5" customHeight="1" thickBot="1">
      <c r="A42" s="106" t="s">
        <v>9</v>
      </c>
      <c r="B42" s="107"/>
      <c r="C42" s="11"/>
      <c r="D42" s="4"/>
      <c r="E42" s="5"/>
      <c r="F42" s="4"/>
      <c r="G42" s="5"/>
      <c r="H42" s="4"/>
      <c r="I42" s="5"/>
      <c r="J42" s="26"/>
      <c r="K42" s="5"/>
      <c r="L42" s="4"/>
      <c r="M42" s="5"/>
      <c r="N42" s="4"/>
      <c r="O42" s="5"/>
      <c r="P42" s="14"/>
      <c r="Q42" s="76">
        <f t="shared" si="16"/>
        <v>0</v>
      </c>
      <c r="R42" s="187"/>
      <c r="S42" s="147"/>
      <c r="T42" s="155"/>
      <c r="U42" s="133"/>
      <c r="V42" s="141"/>
    </row>
    <row r="43" spans="1:22" ht="13.5" customHeight="1" thickBot="1">
      <c r="A43" s="106" t="s">
        <v>32</v>
      </c>
      <c r="B43" s="107"/>
      <c r="C43" s="111">
        <f aca="true" t="shared" si="17" ref="C43:Q43">SUM(C34:C42)</f>
        <v>0</v>
      </c>
      <c r="D43" s="111">
        <f t="shared" si="17"/>
        <v>0</v>
      </c>
      <c r="E43" s="111">
        <f t="shared" si="17"/>
        <v>0</v>
      </c>
      <c r="F43" s="111">
        <f t="shared" si="17"/>
        <v>0</v>
      </c>
      <c r="G43" s="111">
        <f t="shared" si="17"/>
        <v>0</v>
      </c>
      <c r="H43" s="111">
        <f t="shared" si="17"/>
        <v>0</v>
      </c>
      <c r="I43" s="111">
        <f t="shared" si="17"/>
        <v>0</v>
      </c>
      <c r="J43" s="111">
        <f t="shared" si="17"/>
        <v>0</v>
      </c>
      <c r="K43" s="111">
        <f t="shared" si="17"/>
        <v>0</v>
      </c>
      <c r="L43" s="111">
        <f t="shared" si="17"/>
        <v>0</v>
      </c>
      <c r="M43" s="111">
        <f t="shared" si="17"/>
        <v>0</v>
      </c>
      <c r="N43" s="111">
        <f t="shared" si="17"/>
        <v>0</v>
      </c>
      <c r="O43" s="111">
        <f t="shared" si="17"/>
        <v>0</v>
      </c>
      <c r="P43" s="112">
        <f t="shared" si="17"/>
        <v>0</v>
      </c>
      <c r="Q43" s="113">
        <f t="shared" si="17"/>
        <v>0</v>
      </c>
      <c r="R43" s="187"/>
      <c r="S43" s="147"/>
      <c r="T43" s="155"/>
      <c r="U43" s="133"/>
      <c r="V43" s="141"/>
    </row>
    <row r="44" spans="1:22" ht="16.5" customHeight="1" thickBot="1">
      <c r="A44" s="108" t="s">
        <v>34</v>
      </c>
      <c r="B44" s="107"/>
      <c r="C44" s="114">
        <f aca="true" t="shared" si="18" ref="C44:Q44">C43+C32</f>
        <v>0</v>
      </c>
      <c r="D44" s="114">
        <f t="shared" si="18"/>
        <v>0</v>
      </c>
      <c r="E44" s="114">
        <f t="shared" si="18"/>
        <v>0</v>
      </c>
      <c r="F44" s="114">
        <f t="shared" si="18"/>
        <v>0</v>
      </c>
      <c r="G44" s="114">
        <f t="shared" si="18"/>
        <v>0</v>
      </c>
      <c r="H44" s="114">
        <f t="shared" si="18"/>
        <v>0</v>
      </c>
      <c r="I44" s="114">
        <f t="shared" si="18"/>
        <v>0</v>
      </c>
      <c r="J44" s="114">
        <f t="shared" si="18"/>
        <v>0</v>
      </c>
      <c r="K44" s="114">
        <f t="shared" si="18"/>
        <v>0</v>
      </c>
      <c r="L44" s="114">
        <f t="shared" si="18"/>
        <v>0</v>
      </c>
      <c r="M44" s="114">
        <f t="shared" si="18"/>
        <v>0</v>
      </c>
      <c r="N44" s="114">
        <f t="shared" si="18"/>
        <v>0</v>
      </c>
      <c r="O44" s="114">
        <f t="shared" si="18"/>
        <v>0</v>
      </c>
      <c r="P44" s="114">
        <f t="shared" si="18"/>
        <v>0</v>
      </c>
      <c r="Q44" s="114">
        <f t="shared" si="18"/>
        <v>0</v>
      </c>
      <c r="R44" s="187"/>
      <c r="S44" s="148" t="s">
        <v>2</v>
      </c>
      <c r="T44" s="156">
        <f>SUM(T34:T43)</f>
        <v>0</v>
      </c>
      <c r="U44" s="150"/>
      <c r="V44" s="151"/>
    </row>
    <row r="45" spans="1:22" ht="16.5" customHeight="1" thickBot="1">
      <c r="A45" s="285"/>
      <c r="B45" s="286"/>
      <c r="C45" s="283" t="s">
        <v>44</v>
      </c>
      <c r="D45" s="284"/>
      <c r="E45" s="284"/>
      <c r="F45" s="284"/>
      <c r="G45" s="239"/>
      <c r="H45" s="238">
        <f>SUM(C44:I44)</f>
        <v>0</v>
      </c>
      <c r="I45" s="239"/>
      <c r="J45" s="283" t="s">
        <v>45</v>
      </c>
      <c r="K45" s="284"/>
      <c r="L45" s="284"/>
      <c r="M45" s="284"/>
      <c r="N45" s="239"/>
      <c r="O45" s="238">
        <f>SUM(J44:P44)</f>
        <v>0</v>
      </c>
      <c r="P45" s="239"/>
      <c r="Q45" s="281"/>
      <c r="R45" s="189"/>
      <c r="S45" s="275" t="s">
        <v>74</v>
      </c>
      <c r="T45" s="276"/>
      <c r="U45" s="276"/>
      <c r="V45" s="277"/>
    </row>
    <row r="46" spans="1:22" ht="16.5" customHeight="1" thickBot="1">
      <c r="A46" s="109"/>
      <c r="B46" s="110"/>
      <c r="C46" s="182" t="s">
        <v>13</v>
      </c>
      <c r="D46" s="184"/>
      <c r="E46" s="180"/>
      <c r="F46" s="181"/>
      <c r="G46" s="182" t="s">
        <v>22</v>
      </c>
      <c r="H46" s="183"/>
      <c r="I46" s="184"/>
      <c r="J46" s="180"/>
      <c r="K46" s="181"/>
      <c r="L46" s="182" t="s">
        <v>23</v>
      </c>
      <c r="M46" s="183"/>
      <c r="N46" s="184"/>
      <c r="O46" s="180"/>
      <c r="P46" s="181"/>
      <c r="Q46" s="282"/>
      <c r="R46" s="48"/>
      <c r="S46" s="278" t="s">
        <v>104</v>
      </c>
      <c r="T46" s="279"/>
      <c r="U46" s="279"/>
      <c r="V46" s="280"/>
    </row>
    <row r="47" spans="1:22" ht="12" customHeight="1">
      <c r="A47" s="187"/>
      <c r="B47" s="188"/>
      <c r="C47" s="188"/>
      <c r="D47" s="188"/>
      <c r="E47" s="188"/>
      <c r="F47" s="188"/>
      <c r="G47" s="188"/>
      <c r="H47" s="188"/>
      <c r="I47" s="188"/>
      <c r="J47" s="188"/>
      <c r="K47" s="188"/>
      <c r="L47" s="188"/>
      <c r="M47" s="188"/>
      <c r="N47" s="188"/>
      <c r="O47" s="188"/>
      <c r="P47" s="188"/>
      <c r="Q47" s="188"/>
      <c r="R47" s="189"/>
      <c r="S47" s="278" t="s">
        <v>105</v>
      </c>
      <c r="T47" s="279"/>
      <c r="U47" s="279"/>
      <c r="V47" s="280"/>
    </row>
    <row r="48" spans="1:22" ht="16.5" customHeight="1" thickBot="1">
      <c r="A48" s="41" t="s">
        <v>51</v>
      </c>
      <c r="B48" s="185"/>
      <c r="C48" s="185"/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5"/>
      <c r="R48" s="186"/>
      <c r="S48" s="272"/>
      <c r="T48" s="273"/>
      <c r="U48" s="273"/>
      <c r="V48" s="274"/>
    </row>
    <row r="49" spans="1:22" ht="16.5" customHeight="1">
      <c r="A49" s="187"/>
      <c r="B49" s="199"/>
      <c r="C49" s="199"/>
      <c r="D49" s="199"/>
      <c r="E49" s="199"/>
      <c r="F49" s="199"/>
      <c r="G49" s="199"/>
      <c r="H49" s="199"/>
      <c r="I49" s="199"/>
      <c r="J49" s="199"/>
      <c r="K49" s="199"/>
      <c r="L49" s="199"/>
      <c r="M49" s="199"/>
      <c r="N49" s="199"/>
      <c r="O49" s="199"/>
      <c r="P49" s="199"/>
      <c r="Q49" s="199"/>
      <c r="R49" s="200"/>
      <c r="S49" s="190"/>
      <c r="T49" s="191"/>
      <c r="U49" s="191"/>
      <c r="V49" s="192"/>
    </row>
    <row r="50" spans="1:22" ht="16.5" customHeight="1">
      <c r="A50" s="187"/>
      <c r="B50" s="199"/>
      <c r="C50" s="199"/>
      <c r="D50" s="199"/>
      <c r="E50" s="199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200"/>
      <c r="S50" s="193"/>
      <c r="T50" s="194"/>
      <c r="U50" s="194"/>
      <c r="V50" s="195"/>
    </row>
    <row r="51" spans="1:22" ht="16.5" customHeight="1">
      <c r="A51" s="187"/>
      <c r="B51" s="199"/>
      <c r="C51" s="199"/>
      <c r="D51" s="199"/>
      <c r="E51" s="199"/>
      <c r="F51" s="199"/>
      <c r="G51" s="199"/>
      <c r="H51" s="199"/>
      <c r="I51" s="199"/>
      <c r="J51" s="199"/>
      <c r="K51" s="199"/>
      <c r="L51" s="199"/>
      <c r="M51" s="199"/>
      <c r="N51" s="199"/>
      <c r="O51" s="199"/>
      <c r="P51" s="199"/>
      <c r="Q51" s="199"/>
      <c r="R51" s="200"/>
      <c r="S51" s="193"/>
      <c r="T51" s="194"/>
      <c r="U51" s="194"/>
      <c r="V51" s="195"/>
    </row>
    <row r="52" spans="1:22" ht="9" customHeight="1">
      <c r="A52" s="187"/>
      <c r="B52" s="188"/>
      <c r="C52" s="188"/>
      <c r="D52" s="188"/>
      <c r="E52" s="188"/>
      <c r="F52" s="188"/>
      <c r="G52" s="188"/>
      <c r="H52" s="188"/>
      <c r="I52" s="188"/>
      <c r="J52" s="188"/>
      <c r="K52" s="188"/>
      <c r="L52" s="188"/>
      <c r="M52" s="188"/>
      <c r="N52" s="188"/>
      <c r="O52" s="188"/>
      <c r="P52" s="188"/>
      <c r="Q52" s="188"/>
      <c r="R52" s="189"/>
      <c r="S52" s="193"/>
      <c r="T52" s="194"/>
      <c r="U52" s="194"/>
      <c r="V52" s="195"/>
    </row>
    <row r="53" spans="1:22" ht="15.75" customHeight="1">
      <c r="A53" s="243" t="s">
        <v>21</v>
      </c>
      <c r="B53" s="244"/>
      <c r="C53" s="244"/>
      <c r="D53" s="244"/>
      <c r="E53" s="244"/>
      <c r="F53" s="244"/>
      <c r="G53" s="244"/>
      <c r="H53" s="244"/>
      <c r="I53" s="188"/>
      <c r="J53" s="188"/>
      <c r="K53" s="188"/>
      <c r="L53" s="188"/>
      <c r="M53" s="188"/>
      <c r="N53" s="188"/>
      <c r="O53" s="188"/>
      <c r="P53" s="188"/>
      <c r="Q53" s="188"/>
      <c r="R53" s="189"/>
      <c r="S53" s="193"/>
      <c r="T53" s="194"/>
      <c r="U53" s="194"/>
      <c r="V53" s="195"/>
    </row>
    <row r="54" spans="1:22" ht="15.75" customHeight="1">
      <c r="A54" s="243" t="s">
        <v>107</v>
      </c>
      <c r="B54" s="244"/>
      <c r="C54" s="244"/>
      <c r="D54" s="244"/>
      <c r="E54" s="244"/>
      <c r="F54" s="244"/>
      <c r="G54" s="244"/>
      <c r="H54" s="244"/>
      <c r="I54" s="188"/>
      <c r="J54" s="188"/>
      <c r="K54" s="188"/>
      <c r="L54" s="188"/>
      <c r="M54" s="188"/>
      <c r="N54" s="188"/>
      <c r="O54" s="188"/>
      <c r="P54" s="188"/>
      <c r="Q54" s="188"/>
      <c r="R54" s="189"/>
      <c r="S54" s="193"/>
      <c r="T54" s="194"/>
      <c r="U54" s="194"/>
      <c r="V54" s="195"/>
    </row>
    <row r="55" spans="1:22" ht="12.75">
      <c r="A55" s="46"/>
      <c r="B55" s="228"/>
      <c r="C55" s="228"/>
      <c r="D55" s="228"/>
      <c r="E55" s="228"/>
      <c r="F55" s="178"/>
      <c r="G55" s="178"/>
      <c r="H55" s="178"/>
      <c r="I55" s="176"/>
      <c r="J55" s="176"/>
      <c r="K55" s="176"/>
      <c r="L55" s="176"/>
      <c r="M55" s="202"/>
      <c r="N55" s="202"/>
      <c r="O55" s="202"/>
      <c r="P55" s="202"/>
      <c r="Q55" s="202"/>
      <c r="R55" s="258"/>
      <c r="S55" s="193"/>
      <c r="T55" s="194"/>
      <c r="U55" s="194"/>
      <c r="V55" s="195"/>
    </row>
    <row r="56" spans="1:22" ht="12.75">
      <c r="A56" s="40" t="s">
        <v>46</v>
      </c>
      <c r="B56" s="229"/>
      <c r="C56" s="229"/>
      <c r="D56" s="229"/>
      <c r="E56" s="229"/>
      <c r="F56" s="179"/>
      <c r="G56" s="179"/>
      <c r="H56" s="179"/>
      <c r="I56" s="45"/>
      <c r="J56" s="232" t="s">
        <v>29</v>
      </c>
      <c r="K56" s="232"/>
      <c r="L56" s="232"/>
      <c r="M56" s="203"/>
      <c r="N56" s="203"/>
      <c r="O56" s="203"/>
      <c r="P56" s="203"/>
      <c r="Q56" s="259"/>
      <c r="R56" s="260"/>
      <c r="S56" s="193"/>
      <c r="T56" s="194"/>
      <c r="U56" s="194"/>
      <c r="V56" s="195"/>
    </row>
    <row r="57" spans="1:22" ht="16.5" customHeight="1" thickBot="1">
      <c r="A57" s="46"/>
      <c r="B57" s="201" t="s">
        <v>10</v>
      </c>
      <c r="C57" s="201"/>
      <c r="D57" s="201"/>
      <c r="E57" s="201"/>
      <c r="F57" s="201" t="s">
        <v>11</v>
      </c>
      <c r="G57" s="201"/>
      <c r="H57" s="201"/>
      <c r="I57" s="176"/>
      <c r="J57" s="176"/>
      <c r="K57" s="176"/>
      <c r="L57" s="176"/>
      <c r="M57" s="231" t="s">
        <v>10</v>
      </c>
      <c r="N57" s="231"/>
      <c r="O57" s="231"/>
      <c r="P57" s="231"/>
      <c r="Q57" s="176" t="s">
        <v>11</v>
      </c>
      <c r="R57" s="177"/>
      <c r="S57" s="193"/>
      <c r="T57" s="194"/>
      <c r="U57" s="194"/>
      <c r="V57" s="195"/>
    </row>
    <row r="58" spans="1:22" ht="15.75" customHeight="1">
      <c r="A58" s="187"/>
      <c r="B58" s="188"/>
      <c r="C58" s="188"/>
      <c r="D58" s="188"/>
      <c r="E58" s="188"/>
      <c r="F58" s="188"/>
      <c r="G58" s="188"/>
      <c r="H58" s="188"/>
      <c r="I58" s="189"/>
      <c r="J58" s="248" t="s">
        <v>54</v>
      </c>
      <c r="K58" s="249"/>
      <c r="L58" s="249"/>
      <c r="M58" s="249"/>
      <c r="N58" s="249"/>
      <c r="O58" s="249"/>
      <c r="P58" s="249"/>
      <c r="Q58" s="249"/>
      <c r="R58" s="250"/>
      <c r="S58" s="193"/>
      <c r="T58" s="194"/>
      <c r="U58" s="194"/>
      <c r="V58" s="195"/>
    </row>
    <row r="59" spans="1:22" ht="12.75">
      <c r="A59" s="46"/>
      <c r="B59" s="228"/>
      <c r="C59" s="228"/>
      <c r="D59" s="228"/>
      <c r="E59" s="228"/>
      <c r="F59" s="178"/>
      <c r="G59" s="178"/>
      <c r="H59" s="178"/>
      <c r="I59" s="188"/>
      <c r="J59" s="251"/>
      <c r="K59" s="252"/>
      <c r="L59" s="252"/>
      <c r="M59" s="252"/>
      <c r="N59" s="252"/>
      <c r="O59" s="252"/>
      <c r="P59" s="252"/>
      <c r="Q59" s="252"/>
      <c r="R59" s="253"/>
      <c r="S59" s="193"/>
      <c r="T59" s="194"/>
      <c r="U59" s="194"/>
      <c r="V59" s="195"/>
    </row>
    <row r="60" spans="1:22" ht="12.75">
      <c r="A60" s="40" t="s">
        <v>47</v>
      </c>
      <c r="B60" s="229"/>
      <c r="C60" s="229"/>
      <c r="D60" s="229"/>
      <c r="E60" s="229"/>
      <c r="F60" s="179"/>
      <c r="G60" s="179"/>
      <c r="H60" s="179"/>
      <c r="I60" s="188"/>
      <c r="J60" s="255" t="s">
        <v>52</v>
      </c>
      <c r="K60" s="256"/>
      <c r="L60" s="256"/>
      <c r="M60" s="256"/>
      <c r="N60" s="256"/>
      <c r="O60" s="256"/>
      <c r="P60" s="256"/>
      <c r="Q60" s="256"/>
      <c r="R60" s="257"/>
      <c r="S60" s="193"/>
      <c r="T60" s="194"/>
      <c r="U60" s="194"/>
      <c r="V60" s="195"/>
    </row>
    <row r="61" spans="1:22" ht="13.5" thickBot="1">
      <c r="A61" s="47"/>
      <c r="B61" s="204" t="s">
        <v>10</v>
      </c>
      <c r="C61" s="204"/>
      <c r="D61" s="204"/>
      <c r="E61" s="204"/>
      <c r="F61" s="204" t="s">
        <v>11</v>
      </c>
      <c r="G61" s="204"/>
      <c r="H61" s="204"/>
      <c r="I61" s="254"/>
      <c r="J61" s="245" t="s">
        <v>53</v>
      </c>
      <c r="K61" s="246"/>
      <c r="L61" s="246"/>
      <c r="M61" s="246"/>
      <c r="N61" s="246"/>
      <c r="O61" s="246"/>
      <c r="P61" s="246"/>
      <c r="Q61" s="246"/>
      <c r="R61" s="247"/>
      <c r="S61" s="196"/>
      <c r="T61" s="197"/>
      <c r="U61" s="197"/>
      <c r="V61" s="198"/>
    </row>
    <row r="62" ht="12.75">
      <c r="R62"/>
    </row>
    <row r="63" ht="12.75">
      <c r="R63"/>
    </row>
    <row r="64" spans="19:21" ht="12.75">
      <c r="S64" s="132"/>
      <c r="T64" s="73"/>
      <c r="U64" s="73"/>
    </row>
    <row r="65" spans="19:21" ht="12.75">
      <c r="S65" s="132"/>
      <c r="T65" s="73"/>
      <c r="U65" s="73"/>
    </row>
    <row r="66" spans="19:21" ht="12.75">
      <c r="S66" s="132"/>
      <c r="T66" s="73"/>
      <c r="U66" s="73"/>
    </row>
  </sheetData>
  <sheetProtection/>
  <mergeCells count="78">
    <mergeCell ref="Q57:R57"/>
    <mergeCell ref="F55:H56"/>
    <mergeCell ref="J46:K46"/>
    <mergeCell ref="L46:N46"/>
    <mergeCell ref="O46:P46"/>
    <mergeCell ref="B48:R48"/>
    <mergeCell ref="A52:R52"/>
    <mergeCell ref="S49:V61"/>
    <mergeCell ref="B49:R49"/>
    <mergeCell ref="B50:R50"/>
    <mergeCell ref="B51:R51"/>
    <mergeCell ref="F59:H60"/>
    <mergeCell ref="F57:H57"/>
    <mergeCell ref="M55:P56"/>
    <mergeCell ref="B61:E61"/>
    <mergeCell ref="B57:E57"/>
    <mergeCell ref="I55:L55"/>
    <mergeCell ref="S31:V31"/>
    <mergeCell ref="S8:V9"/>
    <mergeCell ref="O8:P8"/>
    <mergeCell ref="A9:P9"/>
    <mergeCell ref="L10:M10"/>
    <mergeCell ref="A11:P11"/>
    <mergeCell ref="A12:B12"/>
    <mergeCell ref="B1:R1"/>
    <mergeCell ref="B2:R2"/>
    <mergeCell ref="F6:H6"/>
    <mergeCell ref="G8:H8"/>
    <mergeCell ref="B6:D6"/>
    <mergeCell ref="B5:R5"/>
    <mergeCell ref="R33:R45"/>
    <mergeCell ref="B59:E60"/>
    <mergeCell ref="E10:K10"/>
    <mergeCell ref="B55:E56"/>
    <mergeCell ref="M57:P57"/>
    <mergeCell ref="J56:L56"/>
    <mergeCell ref="C46:D46"/>
    <mergeCell ref="E46:F46"/>
    <mergeCell ref="G46:I46"/>
    <mergeCell ref="B10:D10"/>
    <mergeCell ref="A1:A2"/>
    <mergeCell ref="A3:A4"/>
    <mergeCell ref="B3:R4"/>
    <mergeCell ref="I53:R54"/>
    <mergeCell ref="A49:A51"/>
    <mergeCell ref="O45:P45"/>
    <mergeCell ref="C12:P12"/>
    <mergeCell ref="E8:F8"/>
    <mergeCell ref="N10:P10"/>
    <mergeCell ref="B8:D8"/>
    <mergeCell ref="F61:H61"/>
    <mergeCell ref="A53:H53"/>
    <mergeCell ref="A54:H54"/>
    <mergeCell ref="J61:R61"/>
    <mergeCell ref="A58:I58"/>
    <mergeCell ref="J58:R59"/>
    <mergeCell ref="I57:L57"/>
    <mergeCell ref="I59:I61"/>
    <mergeCell ref="J60:R60"/>
    <mergeCell ref="Q55:R56"/>
    <mergeCell ref="X6:AC6"/>
    <mergeCell ref="X7:AC7"/>
    <mergeCell ref="I6:J6"/>
    <mergeCell ref="K6:L6"/>
    <mergeCell ref="O6:R6"/>
    <mergeCell ref="A7:P7"/>
    <mergeCell ref="Q7:R13"/>
    <mergeCell ref="J8:K8"/>
    <mergeCell ref="S48:V48"/>
    <mergeCell ref="A47:R47"/>
    <mergeCell ref="S45:V45"/>
    <mergeCell ref="S46:V46"/>
    <mergeCell ref="S47:V47"/>
    <mergeCell ref="Q45:Q46"/>
    <mergeCell ref="H45:I45"/>
    <mergeCell ref="C45:G45"/>
    <mergeCell ref="J45:N45"/>
    <mergeCell ref="A45:B45"/>
  </mergeCells>
  <printOptions horizontalCentered="1" verticalCentered="1"/>
  <pageMargins left="0.25" right="0.25" top="0.25" bottom="0.25" header="0.5" footer="0"/>
  <pageSetup blackAndWhite="1" fitToHeight="1" fitToWidth="1" horizontalDpi="600" verticalDpi="600" orientation="landscape" scale="68" r:id="rId2"/>
  <legacy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3">
    <pageSetUpPr fitToPage="1"/>
  </sheetPr>
  <dimension ref="A1:AC66"/>
  <sheetViews>
    <sheetView showZeros="0" zoomScalePageLayoutView="0" workbookViewId="0" topLeftCell="A1">
      <selection activeCell="G8" sqref="G8:H8"/>
    </sheetView>
  </sheetViews>
  <sheetFormatPr defaultColWidth="9.140625" defaultRowHeight="12.75"/>
  <cols>
    <col min="1" max="1" width="13.00390625" style="0" customWidth="1"/>
    <col min="2" max="2" width="14.140625" style="0" customWidth="1"/>
    <col min="3" max="7" width="5.57421875" style="0" customWidth="1"/>
    <col min="8" max="8" width="5.421875" style="0" customWidth="1"/>
    <col min="9" max="9" width="5.57421875" style="0" customWidth="1"/>
    <col min="10" max="12" width="5.421875" style="0" customWidth="1"/>
    <col min="13" max="13" width="5.57421875" style="0" customWidth="1"/>
    <col min="14" max="15" width="5.421875" style="0" customWidth="1"/>
    <col min="16" max="16" width="5.28125" style="0" customWidth="1"/>
    <col min="17" max="17" width="6.421875" style="0" bestFit="1" customWidth="1"/>
    <col min="18" max="18" width="7.7109375" style="3" bestFit="1" customWidth="1"/>
    <col min="19" max="19" width="13.28125" style="115" customWidth="1"/>
    <col min="20" max="20" width="12.00390625" style="50" customWidth="1"/>
    <col min="21" max="21" width="10.7109375" style="50" customWidth="1"/>
    <col min="22" max="22" width="10.28125" style="50" customWidth="1"/>
    <col min="23" max="23" width="6.140625" style="50" customWidth="1"/>
    <col min="24" max="24" width="14.57421875" style="50" customWidth="1"/>
    <col min="25" max="25" width="10.28125" style="50" bestFit="1" customWidth="1"/>
    <col min="26" max="26" width="11.00390625" style="50" customWidth="1"/>
    <col min="27" max="27" width="10.28125" style="50" bestFit="1" customWidth="1"/>
    <col min="28" max="29" width="12.28125" style="50" bestFit="1" customWidth="1"/>
    <col min="30" max="16384" width="9.140625" style="50" customWidth="1"/>
  </cols>
  <sheetData>
    <row r="1" spans="1:22" ht="12.75">
      <c r="A1" s="234" t="s">
        <v>59</v>
      </c>
      <c r="B1" s="218" t="s">
        <v>14</v>
      </c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9"/>
      <c r="S1" s="127"/>
      <c r="T1" s="116" t="s">
        <v>106</v>
      </c>
      <c r="U1" s="117"/>
      <c r="V1" s="118"/>
    </row>
    <row r="2" spans="1:22" ht="12.75">
      <c r="A2" s="235"/>
      <c r="B2" s="201" t="s">
        <v>71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20"/>
      <c r="S2" s="128"/>
      <c r="T2" s="53"/>
      <c r="U2" s="53"/>
      <c r="V2" s="54"/>
    </row>
    <row r="3" spans="1:22" ht="12.75">
      <c r="A3" s="235" t="s">
        <v>84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6"/>
      <c r="S3" s="128"/>
      <c r="T3" s="53" t="s">
        <v>72</v>
      </c>
      <c r="U3" s="53"/>
      <c r="V3" s="54"/>
    </row>
    <row r="4" spans="1:22" ht="13.5" thickBot="1">
      <c r="A4" s="237"/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6"/>
      <c r="S4" s="128"/>
      <c r="T4" s="119" t="s">
        <v>60</v>
      </c>
      <c r="U4" s="53"/>
      <c r="V4" s="54"/>
    </row>
    <row r="5" spans="1:22" ht="16.5" thickBot="1">
      <c r="A5" s="152"/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6"/>
      <c r="S5" s="128"/>
      <c r="T5" s="119" t="s">
        <v>61</v>
      </c>
      <c r="U5" s="53"/>
      <c r="V5" s="54"/>
    </row>
    <row r="6" spans="1:29" ht="13.5" thickBot="1">
      <c r="A6" s="40" t="s">
        <v>16</v>
      </c>
      <c r="B6" s="224">
        <f>'Pay22_10-16-12'!B6:D6</f>
        <v>0</v>
      </c>
      <c r="C6" s="224"/>
      <c r="D6" s="224"/>
      <c r="E6" s="42" t="s">
        <v>58</v>
      </c>
      <c r="F6" s="222">
        <f>'Pay22_10-16-12'!F6:H6</f>
        <v>0</v>
      </c>
      <c r="G6" s="222"/>
      <c r="H6" s="222"/>
      <c r="I6" s="267" t="s">
        <v>31</v>
      </c>
      <c r="J6" s="267"/>
      <c r="K6" s="268">
        <f>'Pay22_10-16-12'!K6:L6</f>
        <v>0</v>
      </c>
      <c r="L6" s="268"/>
      <c r="M6" s="39"/>
      <c r="N6" s="44" t="s">
        <v>42</v>
      </c>
      <c r="O6" s="224">
        <f>'Pay22_10-16-12'!O6:R6</f>
        <v>0</v>
      </c>
      <c r="P6" s="224"/>
      <c r="Q6" s="224"/>
      <c r="R6" s="269"/>
      <c r="S6" s="128"/>
      <c r="T6" s="119" t="s">
        <v>62</v>
      </c>
      <c r="U6" s="53"/>
      <c r="V6" s="54"/>
      <c r="X6" s="261" t="s">
        <v>41</v>
      </c>
      <c r="Y6" s="262"/>
      <c r="Z6" s="262"/>
      <c r="AA6" s="262"/>
      <c r="AB6" s="262"/>
      <c r="AC6" s="263"/>
    </row>
    <row r="7" spans="1:29" ht="6" customHeight="1" thickBot="1">
      <c r="A7" s="213"/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270"/>
      <c r="R7" s="271"/>
      <c r="S7" s="129"/>
      <c r="T7" s="120"/>
      <c r="U7" s="120"/>
      <c r="V7" s="121"/>
      <c r="X7" s="264"/>
      <c r="Y7" s="265"/>
      <c r="Z7" s="265"/>
      <c r="AA7" s="265"/>
      <c r="AB7" s="265"/>
      <c r="AC7" s="266"/>
    </row>
    <row r="8" spans="1:29" ht="15" customHeight="1">
      <c r="A8" s="40" t="s">
        <v>17</v>
      </c>
      <c r="B8" s="224">
        <f>'Pay22_10-16-12'!B8:D8</f>
        <v>0</v>
      </c>
      <c r="C8" s="224"/>
      <c r="D8" s="224"/>
      <c r="E8" s="232" t="s">
        <v>18</v>
      </c>
      <c r="F8" s="232"/>
      <c r="G8" s="223">
        <f>'Pay22_10-16-12'!G8:H8+14</f>
        <v>41199</v>
      </c>
      <c r="H8" s="223"/>
      <c r="I8" s="43" t="s">
        <v>19</v>
      </c>
      <c r="J8" s="223">
        <f>G8+13</f>
        <v>41212</v>
      </c>
      <c r="K8" s="223"/>
      <c r="L8" s="39"/>
      <c r="M8" s="42" t="s">
        <v>12</v>
      </c>
      <c r="N8" s="15">
        <f>'Pay22_10-16-12'!N8</f>
        <v>0</v>
      </c>
      <c r="O8" s="188"/>
      <c r="P8" s="188"/>
      <c r="Q8" s="188"/>
      <c r="R8" s="189"/>
      <c r="S8" s="207"/>
      <c r="T8" s="208"/>
      <c r="U8" s="208"/>
      <c r="V8" s="209"/>
      <c r="X8" s="52" t="s">
        <v>24</v>
      </c>
      <c r="Y8" s="34"/>
      <c r="Z8" s="53"/>
      <c r="AA8" s="53"/>
      <c r="AB8" s="53"/>
      <c r="AC8" s="54"/>
    </row>
    <row r="9" spans="1:29" ht="6" customHeight="1" thickBot="1">
      <c r="A9" s="213"/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88"/>
      <c r="R9" s="189"/>
      <c r="S9" s="210"/>
      <c r="T9" s="211"/>
      <c r="U9" s="211"/>
      <c r="V9" s="212"/>
      <c r="X9" s="52"/>
      <c r="Y9" s="34"/>
      <c r="Z9" s="53"/>
      <c r="AA9" s="53"/>
      <c r="AB9" s="53"/>
      <c r="AC9" s="54"/>
    </row>
    <row r="10" spans="1:29" ht="13.5" customHeight="1">
      <c r="A10" s="41" t="s">
        <v>48</v>
      </c>
      <c r="B10" s="233">
        <f>'Pay22_10-16-12'!B10:D10</f>
        <v>0</v>
      </c>
      <c r="C10" s="233"/>
      <c r="D10" s="233"/>
      <c r="E10" s="230" t="s">
        <v>49</v>
      </c>
      <c r="F10" s="230"/>
      <c r="G10" s="230"/>
      <c r="H10" s="230"/>
      <c r="I10" s="230"/>
      <c r="J10" s="230"/>
      <c r="K10" s="230"/>
      <c r="L10" s="214">
        <f>J8+10</f>
        <v>41222</v>
      </c>
      <c r="M10" s="215"/>
      <c r="N10" s="188"/>
      <c r="O10" s="188"/>
      <c r="P10" s="188"/>
      <c r="Q10" s="188"/>
      <c r="R10" s="188"/>
      <c r="S10" s="130"/>
      <c r="T10" s="122"/>
      <c r="U10" s="123"/>
      <c r="V10" s="123"/>
      <c r="X10" s="52"/>
      <c r="Y10" s="34"/>
      <c r="Z10" s="53"/>
      <c r="AA10" s="53"/>
      <c r="AB10" s="53"/>
      <c r="AC10" s="54"/>
    </row>
    <row r="11" spans="1:29" ht="13.5" customHeight="1" thickBot="1">
      <c r="A11" s="213"/>
      <c r="B11" s="176"/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88"/>
      <c r="R11" s="188"/>
      <c r="S11" s="131"/>
      <c r="T11" s="124"/>
      <c r="U11" s="124"/>
      <c r="V11" s="125"/>
      <c r="X11" s="52" t="s">
        <v>35</v>
      </c>
      <c r="Y11" s="32">
        <f>Y8/2080</f>
        <v>0</v>
      </c>
      <c r="Z11" s="53"/>
      <c r="AA11" s="53"/>
      <c r="AB11" s="53"/>
      <c r="AC11" s="54"/>
    </row>
    <row r="12" spans="1:29" ht="14.25" customHeight="1" thickBot="1">
      <c r="A12" s="216"/>
      <c r="B12" s="217"/>
      <c r="C12" s="240" t="s">
        <v>43</v>
      </c>
      <c r="D12" s="241"/>
      <c r="E12" s="241"/>
      <c r="F12" s="241"/>
      <c r="G12" s="241"/>
      <c r="H12" s="241"/>
      <c r="I12" s="241"/>
      <c r="J12" s="241"/>
      <c r="K12" s="241"/>
      <c r="L12" s="241"/>
      <c r="M12" s="241"/>
      <c r="N12" s="241"/>
      <c r="O12" s="241"/>
      <c r="P12" s="242"/>
      <c r="Q12" s="188"/>
      <c r="R12" s="188"/>
      <c r="S12" s="131"/>
      <c r="T12" s="124" t="s">
        <v>63</v>
      </c>
      <c r="U12" s="124"/>
      <c r="V12" s="125"/>
      <c r="X12" s="52" t="s">
        <v>36</v>
      </c>
      <c r="Y12" s="33"/>
      <c r="Z12" s="53"/>
      <c r="AA12" s="53"/>
      <c r="AB12" s="53"/>
      <c r="AC12" s="54"/>
    </row>
    <row r="13" spans="1:29" ht="13.5" thickBot="1">
      <c r="A13" s="77" t="s">
        <v>56</v>
      </c>
      <c r="B13" s="78" t="s">
        <v>55</v>
      </c>
      <c r="C13" s="81">
        <f>G8</f>
        <v>41199</v>
      </c>
      <c r="D13" s="82">
        <f aca="true" t="shared" si="0" ref="D13:P13">C13+1</f>
        <v>41200</v>
      </c>
      <c r="E13" s="83">
        <f t="shared" si="0"/>
        <v>41201</v>
      </c>
      <c r="F13" s="82">
        <f t="shared" si="0"/>
        <v>41202</v>
      </c>
      <c r="G13" s="83">
        <f t="shared" si="0"/>
        <v>41203</v>
      </c>
      <c r="H13" s="82">
        <f t="shared" si="0"/>
        <v>41204</v>
      </c>
      <c r="I13" s="83">
        <f t="shared" si="0"/>
        <v>41205</v>
      </c>
      <c r="J13" s="84">
        <f t="shared" si="0"/>
        <v>41206</v>
      </c>
      <c r="K13" s="83">
        <f t="shared" si="0"/>
        <v>41207</v>
      </c>
      <c r="L13" s="82">
        <f t="shared" si="0"/>
        <v>41208</v>
      </c>
      <c r="M13" s="83">
        <f t="shared" si="0"/>
        <v>41209</v>
      </c>
      <c r="N13" s="82">
        <f t="shared" si="0"/>
        <v>41210</v>
      </c>
      <c r="O13" s="83">
        <f t="shared" si="0"/>
        <v>41211</v>
      </c>
      <c r="P13" s="85">
        <f t="shared" si="0"/>
        <v>41212</v>
      </c>
      <c r="Q13" s="188"/>
      <c r="R13" s="188"/>
      <c r="S13" s="131"/>
      <c r="T13" s="124" t="s">
        <v>75</v>
      </c>
      <c r="U13" s="124"/>
      <c r="V13" s="125"/>
      <c r="X13" s="55"/>
      <c r="Y13" s="51" t="s">
        <v>37</v>
      </c>
      <c r="Z13" s="51" t="s">
        <v>37</v>
      </c>
      <c r="AA13" s="51" t="s">
        <v>25</v>
      </c>
      <c r="AB13" s="51" t="s">
        <v>27</v>
      </c>
      <c r="AC13" s="56" t="s">
        <v>2</v>
      </c>
    </row>
    <row r="14" spans="1:29" ht="13.5" thickBot="1">
      <c r="A14" s="79" t="s">
        <v>57</v>
      </c>
      <c r="B14" s="80" t="s">
        <v>50</v>
      </c>
      <c r="C14" s="86">
        <f aca="true" t="shared" si="1" ref="C14:P14">WEEKDAY(C13)</f>
        <v>4</v>
      </c>
      <c r="D14" s="87">
        <f t="shared" si="1"/>
        <v>5</v>
      </c>
      <c r="E14" s="88">
        <f t="shared" si="1"/>
        <v>6</v>
      </c>
      <c r="F14" s="87">
        <f t="shared" si="1"/>
        <v>7</v>
      </c>
      <c r="G14" s="88">
        <f t="shared" si="1"/>
        <v>1</v>
      </c>
      <c r="H14" s="87">
        <f t="shared" si="1"/>
        <v>2</v>
      </c>
      <c r="I14" s="88">
        <f t="shared" si="1"/>
        <v>3</v>
      </c>
      <c r="J14" s="89">
        <f t="shared" si="1"/>
        <v>4</v>
      </c>
      <c r="K14" s="88">
        <f t="shared" si="1"/>
        <v>5</v>
      </c>
      <c r="L14" s="87">
        <f t="shared" si="1"/>
        <v>6</v>
      </c>
      <c r="M14" s="88">
        <f t="shared" si="1"/>
        <v>7</v>
      </c>
      <c r="N14" s="87">
        <f t="shared" si="1"/>
        <v>1</v>
      </c>
      <c r="O14" s="88">
        <f t="shared" si="1"/>
        <v>2</v>
      </c>
      <c r="P14" s="90">
        <f t="shared" si="1"/>
        <v>3</v>
      </c>
      <c r="Q14" s="91" t="s">
        <v>2</v>
      </c>
      <c r="R14" s="142" t="s">
        <v>15</v>
      </c>
      <c r="S14" s="131"/>
      <c r="T14" s="124" t="s">
        <v>65</v>
      </c>
      <c r="U14" s="124"/>
      <c r="V14" s="125"/>
      <c r="X14" s="57"/>
      <c r="Y14" s="58" t="s">
        <v>38</v>
      </c>
      <c r="Z14" s="58" t="s">
        <v>39</v>
      </c>
      <c r="AA14" s="58" t="s">
        <v>26</v>
      </c>
      <c r="AB14" s="58" t="s">
        <v>28</v>
      </c>
      <c r="AC14" s="59" t="s">
        <v>40</v>
      </c>
    </row>
    <row r="15" spans="1:29" ht="15.75" customHeight="1">
      <c r="A15" s="172">
        <f>'Pay22_10-16-12'!A15</f>
        <v>0</v>
      </c>
      <c r="B15" s="157">
        <f>'Pay22_10-16-12'!B15</f>
        <v>1</v>
      </c>
      <c r="C15" s="27"/>
      <c r="D15" s="28"/>
      <c r="E15" s="29"/>
      <c r="F15" s="7"/>
      <c r="G15" s="8"/>
      <c r="H15" s="28"/>
      <c r="I15" s="29"/>
      <c r="J15" s="30"/>
      <c r="K15" s="29"/>
      <c r="L15" s="28"/>
      <c r="M15" s="8"/>
      <c r="N15" s="7"/>
      <c r="O15" s="29"/>
      <c r="P15" s="31"/>
      <c r="Q15" s="93">
        <f>SUM(C15:P15)</f>
        <v>0</v>
      </c>
      <c r="R15" s="161">
        <f>ROUND(IF(Q15&gt;0,Q15/$Q$32,B15),2)</f>
        <v>1</v>
      </c>
      <c r="S15" s="158"/>
      <c r="T15" s="124" t="s">
        <v>76</v>
      </c>
      <c r="U15" s="124"/>
      <c r="V15" s="125"/>
      <c r="X15" s="173">
        <f aca="true" t="shared" si="2" ref="X15:X20">A15</f>
        <v>0</v>
      </c>
      <c r="Y15" s="36"/>
      <c r="Z15" s="60">
        <f aca="true" t="shared" si="3" ref="Z15:Z20">(AA15+AB15)*Y15</f>
        <v>0</v>
      </c>
      <c r="AA15" s="61">
        <f aca="true" t="shared" si="4" ref="AA15:AA20">IF($B$32&gt;0,80*$Y$11*R15,($Y$11*Q15)+($Y$11*$Q$43*R15))</f>
        <v>0</v>
      </c>
      <c r="AB15" s="62">
        <f aca="true" t="shared" si="5" ref="AB15:AB20">AA15*$Y$12</f>
        <v>0</v>
      </c>
      <c r="AC15" s="62">
        <f aca="true" t="shared" si="6" ref="AC15:AC20">SUM(Z15:AB15)</f>
        <v>0</v>
      </c>
    </row>
    <row r="16" spans="1:29" ht="15.75" customHeight="1">
      <c r="A16" s="172">
        <f>'Pay22_10-16-12'!A16</f>
        <v>0</v>
      </c>
      <c r="B16" s="157">
        <f>'Pay22_10-16-12'!B16</f>
        <v>0</v>
      </c>
      <c r="C16" s="10"/>
      <c r="D16" s="2"/>
      <c r="E16" s="1"/>
      <c r="F16" s="2"/>
      <c r="G16" s="1"/>
      <c r="H16" s="2"/>
      <c r="I16" s="1"/>
      <c r="J16" s="6"/>
      <c r="K16" s="1"/>
      <c r="L16" s="2"/>
      <c r="M16" s="1"/>
      <c r="N16" s="2"/>
      <c r="O16" s="1"/>
      <c r="P16" s="13"/>
      <c r="Q16" s="93">
        <f aca="true" t="shared" si="7" ref="Q16:Q31">SUM(C16:P16)</f>
        <v>0</v>
      </c>
      <c r="R16" s="162">
        <f aca="true" t="shared" si="8" ref="R16:R31">ROUND(IF(Q16&gt;0,Q16/$Q$32,B16),2)</f>
        <v>0</v>
      </c>
      <c r="S16" s="158"/>
      <c r="T16" s="124" t="s">
        <v>66</v>
      </c>
      <c r="U16" s="124"/>
      <c r="V16" s="125"/>
      <c r="X16" s="174">
        <f t="shared" si="2"/>
        <v>0</v>
      </c>
      <c r="Y16" s="37"/>
      <c r="Z16" s="63">
        <f t="shared" si="3"/>
        <v>0</v>
      </c>
      <c r="AA16" s="64">
        <f t="shared" si="4"/>
        <v>0</v>
      </c>
      <c r="AB16" s="65">
        <f t="shared" si="5"/>
        <v>0</v>
      </c>
      <c r="AC16" s="65">
        <f t="shared" si="6"/>
        <v>0</v>
      </c>
    </row>
    <row r="17" spans="1:29" ht="15.75" customHeight="1">
      <c r="A17" s="172">
        <f>'Pay22_10-16-12'!A17</f>
        <v>0</v>
      </c>
      <c r="B17" s="157">
        <f>'Pay22_10-16-12'!B17</f>
        <v>0</v>
      </c>
      <c r="C17" s="10"/>
      <c r="D17" s="2"/>
      <c r="E17" s="49"/>
      <c r="F17" s="2"/>
      <c r="G17" s="1"/>
      <c r="H17" s="2"/>
      <c r="I17" s="1"/>
      <c r="J17" s="6"/>
      <c r="K17" s="1"/>
      <c r="L17" s="2"/>
      <c r="M17" s="1"/>
      <c r="N17" s="2"/>
      <c r="O17" s="1"/>
      <c r="P17" s="13"/>
      <c r="Q17" s="93">
        <f t="shared" si="7"/>
        <v>0</v>
      </c>
      <c r="R17" s="162">
        <f t="shared" si="8"/>
        <v>0</v>
      </c>
      <c r="S17" s="158"/>
      <c r="T17" s="124" t="s">
        <v>64</v>
      </c>
      <c r="U17" s="124"/>
      <c r="V17" s="125"/>
      <c r="X17" s="174">
        <f t="shared" si="2"/>
        <v>0</v>
      </c>
      <c r="Y17" s="37"/>
      <c r="Z17" s="63">
        <f t="shared" si="3"/>
        <v>0</v>
      </c>
      <c r="AA17" s="64">
        <f t="shared" si="4"/>
        <v>0</v>
      </c>
      <c r="AB17" s="65">
        <f t="shared" si="5"/>
        <v>0</v>
      </c>
      <c r="AC17" s="65">
        <f t="shared" si="6"/>
        <v>0</v>
      </c>
    </row>
    <row r="18" spans="1:29" ht="15.75" customHeight="1">
      <c r="A18" s="172">
        <f>'Pay22_10-16-12'!A18</f>
        <v>0</v>
      </c>
      <c r="B18" s="157">
        <f>'Pay22_10-16-12'!B18</f>
        <v>0</v>
      </c>
      <c r="C18" s="10"/>
      <c r="D18" s="2"/>
      <c r="E18" s="1"/>
      <c r="F18" s="2"/>
      <c r="G18" s="1"/>
      <c r="H18" s="2"/>
      <c r="I18" s="1"/>
      <c r="J18" s="6"/>
      <c r="K18" s="1"/>
      <c r="L18" s="2"/>
      <c r="M18" s="1"/>
      <c r="N18" s="2"/>
      <c r="O18" s="1"/>
      <c r="P18" s="13"/>
      <c r="Q18" s="93">
        <f t="shared" si="7"/>
        <v>0</v>
      </c>
      <c r="R18" s="162">
        <f t="shared" si="8"/>
        <v>0</v>
      </c>
      <c r="S18" s="158"/>
      <c r="T18" s="124" t="s">
        <v>67</v>
      </c>
      <c r="U18" s="124"/>
      <c r="V18" s="125"/>
      <c r="X18" s="174">
        <f t="shared" si="2"/>
        <v>0</v>
      </c>
      <c r="Y18" s="37"/>
      <c r="Z18" s="63">
        <f t="shared" si="3"/>
        <v>0</v>
      </c>
      <c r="AA18" s="64">
        <f t="shared" si="4"/>
        <v>0</v>
      </c>
      <c r="AB18" s="65">
        <f t="shared" si="5"/>
        <v>0</v>
      </c>
      <c r="AC18" s="65">
        <f t="shared" si="6"/>
        <v>0</v>
      </c>
    </row>
    <row r="19" spans="1:29" ht="15.75" customHeight="1">
      <c r="A19" s="172">
        <f>'Pay22_10-16-12'!A19</f>
        <v>0</v>
      </c>
      <c r="B19" s="157">
        <f>'Pay22_10-16-12'!B19</f>
        <v>0</v>
      </c>
      <c r="C19" s="10"/>
      <c r="D19" s="2"/>
      <c r="E19" s="1"/>
      <c r="F19" s="2"/>
      <c r="G19" s="1"/>
      <c r="H19" s="2"/>
      <c r="I19" s="1"/>
      <c r="J19" s="6"/>
      <c r="K19" s="1"/>
      <c r="L19" s="2"/>
      <c r="M19" s="1"/>
      <c r="N19" s="2"/>
      <c r="O19" s="1"/>
      <c r="P19" s="13"/>
      <c r="Q19" s="93">
        <f t="shared" si="7"/>
        <v>0</v>
      </c>
      <c r="R19" s="162">
        <f t="shared" si="8"/>
        <v>0</v>
      </c>
      <c r="S19" s="158"/>
      <c r="T19" s="124" t="s">
        <v>73</v>
      </c>
      <c r="U19" s="124"/>
      <c r="V19" s="125"/>
      <c r="X19" s="174">
        <f t="shared" si="2"/>
        <v>0</v>
      </c>
      <c r="Y19" s="37"/>
      <c r="Z19" s="63">
        <f t="shared" si="3"/>
        <v>0</v>
      </c>
      <c r="AA19" s="64">
        <f t="shared" si="4"/>
        <v>0</v>
      </c>
      <c r="AB19" s="65">
        <f t="shared" si="5"/>
        <v>0</v>
      </c>
      <c r="AC19" s="65">
        <f t="shared" si="6"/>
        <v>0</v>
      </c>
    </row>
    <row r="20" spans="1:29" ht="15.75" customHeight="1" thickBot="1">
      <c r="A20" s="172">
        <f>'Pay22_10-16-12'!A20</f>
        <v>0</v>
      </c>
      <c r="B20" s="157">
        <f>'Pay22_10-16-12'!B20</f>
        <v>0</v>
      </c>
      <c r="C20" s="10"/>
      <c r="D20" s="2"/>
      <c r="E20" s="1"/>
      <c r="F20" s="159"/>
      <c r="G20" s="159"/>
      <c r="H20" s="159"/>
      <c r="I20" s="13"/>
      <c r="J20" s="10"/>
      <c r="K20" s="159"/>
      <c r="L20" s="159"/>
      <c r="M20" s="2"/>
      <c r="N20" s="2"/>
      <c r="O20" s="1"/>
      <c r="P20" s="13"/>
      <c r="Q20" s="93">
        <f t="shared" si="7"/>
        <v>0</v>
      </c>
      <c r="R20" s="162">
        <f t="shared" si="8"/>
        <v>0</v>
      </c>
      <c r="S20" s="160"/>
      <c r="T20" s="126"/>
      <c r="U20" s="143"/>
      <c r="V20" s="144"/>
      <c r="X20" s="174">
        <f t="shared" si="2"/>
        <v>0</v>
      </c>
      <c r="Y20" s="37"/>
      <c r="Z20" s="63">
        <f t="shared" si="3"/>
        <v>0</v>
      </c>
      <c r="AA20" s="64">
        <f t="shared" si="4"/>
        <v>0</v>
      </c>
      <c r="AB20" s="65">
        <f t="shared" si="5"/>
        <v>0</v>
      </c>
      <c r="AC20" s="65">
        <f t="shared" si="6"/>
        <v>0</v>
      </c>
    </row>
    <row r="21" spans="1:29" ht="15.75" customHeight="1">
      <c r="A21" s="172">
        <f>'Pay22_10-16-12'!A21</f>
        <v>0</v>
      </c>
      <c r="B21" s="157">
        <f>'Pay22_10-16-12'!B21</f>
        <v>0</v>
      </c>
      <c r="C21" s="19"/>
      <c r="D21" s="16"/>
      <c r="E21" s="15"/>
      <c r="F21" s="21"/>
      <c r="G21" s="21"/>
      <c r="H21" s="21"/>
      <c r="I21" s="17"/>
      <c r="J21" s="19"/>
      <c r="K21" s="21"/>
      <c r="L21" s="21"/>
      <c r="M21" s="16"/>
      <c r="N21" s="16"/>
      <c r="O21" s="15"/>
      <c r="P21" s="17"/>
      <c r="Q21" s="93">
        <f t="shared" si="7"/>
        <v>0</v>
      </c>
      <c r="R21" s="162">
        <f t="shared" si="8"/>
        <v>0</v>
      </c>
      <c r="S21" s="169"/>
      <c r="T21" s="33"/>
      <c r="U21" s="170"/>
      <c r="V21" s="171"/>
      <c r="X21" s="174">
        <f aca="true" t="shared" si="9" ref="X21:X30">A21</f>
        <v>0</v>
      </c>
      <c r="Y21" s="37"/>
      <c r="Z21" s="63">
        <f aca="true" t="shared" si="10" ref="Z21:Z30">(AA21+AB21)*Y21</f>
        <v>0</v>
      </c>
      <c r="AA21" s="64">
        <f aca="true" t="shared" si="11" ref="AA21:AA30">IF($B$32&gt;0,80*$Y$11*R21,($Y$11*Q21)+($Y$11*$Q$43*R21))</f>
        <v>0</v>
      </c>
      <c r="AB21" s="65">
        <f aca="true" t="shared" si="12" ref="AB21:AB30">AA21*$Y$12</f>
        <v>0</v>
      </c>
      <c r="AC21" s="65">
        <f aca="true" t="shared" si="13" ref="AC21:AC30">SUM(Z21:AB21)</f>
        <v>0</v>
      </c>
    </row>
    <row r="22" spans="1:29" ht="15.75" customHeight="1">
      <c r="A22" s="172">
        <f>'Pay22_10-16-12'!A22</f>
        <v>0</v>
      </c>
      <c r="B22" s="157">
        <f>'Pay22_10-16-12'!B22</f>
        <v>0</v>
      </c>
      <c r="C22" s="19"/>
      <c r="D22" s="16"/>
      <c r="E22" s="15"/>
      <c r="F22" s="21"/>
      <c r="G22" s="21"/>
      <c r="H22" s="21"/>
      <c r="I22" s="17"/>
      <c r="J22" s="19"/>
      <c r="K22" s="21"/>
      <c r="L22" s="21"/>
      <c r="M22" s="16"/>
      <c r="N22" s="16"/>
      <c r="O22" s="15"/>
      <c r="P22" s="17"/>
      <c r="Q22" s="93">
        <f t="shared" si="7"/>
        <v>0</v>
      </c>
      <c r="R22" s="162">
        <f t="shared" si="8"/>
        <v>0</v>
      </c>
      <c r="S22" s="169"/>
      <c r="T22" s="33"/>
      <c r="U22" s="170"/>
      <c r="V22" s="171"/>
      <c r="X22" s="174">
        <f t="shared" si="9"/>
        <v>0</v>
      </c>
      <c r="Y22" s="37"/>
      <c r="Z22" s="63">
        <f t="shared" si="10"/>
        <v>0</v>
      </c>
      <c r="AA22" s="64">
        <f t="shared" si="11"/>
        <v>0</v>
      </c>
      <c r="AB22" s="65">
        <f t="shared" si="12"/>
        <v>0</v>
      </c>
      <c r="AC22" s="65">
        <f t="shared" si="13"/>
        <v>0</v>
      </c>
    </row>
    <row r="23" spans="1:29" ht="15.75" customHeight="1">
      <c r="A23" s="172">
        <f>'Pay22_10-16-12'!A23</f>
        <v>0</v>
      </c>
      <c r="B23" s="157">
        <f>'Pay22_10-16-12'!B23</f>
        <v>0</v>
      </c>
      <c r="C23" s="19"/>
      <c r="D23" s="16"/>
      <c r="E23" s="15"/>
      <c r="F23" s="21"/>
      <c r="G23" s="21"/>
      <c r="H23" s="21"/>
      <c r="I23" s="17"/>
      <c r="J23" s="19"/>
      <c r="K23" s="21"/>
      <c r="L23" s="21"/>
      <c r="M23" s="16"/>
      <c r="N23" s="16"/>
      <c r="O23" s="15"/>
      <c r="P23" s="17"/>
      <c r="Q23" s="93">
        <f>SUM(C23:P23)</f>
        <v>0</v>
      </c>
      <c r="R23" s="162">
        <f>ROUND(IF(Q23&gt;0,Q23/$Q$32,B23),2)</f>
        <v>0</v>
      </c>
      <c r="S23" s="169"/>
      <c r="T23" s="33"/>
      <c r="U23" s="170"/>
      <c r="V23" s="171"/>
      <c r="X23" s="174">
        <f t="shared" si="9"/>
        <v>0</v>
      </c>
      <c r="Y23" s="37"/>
      <c r="Z23" s="63">
        <f t="shared" si="10"/>
        <v>0</v>
      </c>
      <c r="AA23" s="64">
        <f t="shared" si="11"/>
        <v>0</v>
      </c>
      <c r="AB23" s="65">
        <f t="shared" si="12"/>
        <v>0</v>
      </c>
      <c r="AC23" s="65">
        <f t="shared" si="13"/>
        <v>0</v>
      </c>
    </row>
    <row r="24" spans="1:29" ht="15.75" customHeight="1">
      <c r="A24" s="172">
        <f>'Pay22_10-16-12'!A24</f>
        <v>0</v>
      </c>
      <c r="B24" s="157">
        <f>'Pay22_10-16-12'!B24</f>
        <v>0</v>
      </c>
      <c r="C24" s="19"/>
      <c r="D24" s="16"/>
      <c r="E24" s="15"/>
      <c r="F24" s="21"/>
      <c r="G24" s="21"/>
      <c r="H24" s="21"/>
      <c r="I24" s="17"/>
      <c r="J24" s="19"/>
      <c r="K24" s="21"/>
      <c r="L24" s="21"/>
      <c r="M24" s="16"/>
      <c r="N24" s="16"/>
      <c r="O24" s="15"/>
      <c r="P24" s="17"/>
      <c r="Q24" s="93">
        <f>SUM(C24:P24)</f>
        <v>0</v>
      </c>
      <c r="R24" s="162">
        <f>ROUND(IF(Q24&gt;0,Q24/$Q$32,B24),2)</f>
        <v>0</v>
      </c>
      <c r="S24" s="169"/>
      <c r="T24" s="33"/>
      <c r="U24" s="170"/>
      <c r="V24" s="171"/>
      <c r="X24" s="174">
        <f t="shared" si="9"/>
        <v>0</v>
      </c>
      <c r="Y24" s="37"/>
      <c r="Z24" s="63">
        <f t="shared" si="10"/>
        <v>0</v>
      </c>
      <c r="AA24" s="64">
        <f t="shared" si="11"/>
        <v>0</v>
      </c>
      <c r="AB24" s="65">
        <f t="shared" si="12"/>
        <v>0</v>
      </c>
      <c r="AC24" s="65">
        <f t="shared" si="13"/>
        <v>0</v>
      </c>
    </row>
    <row r="25" spans="1:29" ht="15.75" customHeight="1">
      <c r="A25" s="172">
        <f>'Pay22_10-16-12'!A25</f>
        <v>0</v>
      </c>
      <c r="B25" s="157">
        <f>'Pay22_10-16-12'!B25</f>
        <v>0</v>
      </c>
      <c r="C25" s="19"/>
      <c r="D25" s="16"/>
      <c r="E25" s="15"/>
      <c r="F25" s="21"/>
      <c r="G25" s="21"/>
      <c r="H25" s="21"/>
      <c r="I25" s="17"/>
      <c r="J25" s="19"/>
      <c r="K25" s="21"/>
      <c r="L25" s="21"/>
      <c r="M25" s="16"/>
      <c r="N25" s="16"/>
      <c r="O25" s="15"/>
      <c r="P25" s="17"/>
      <c r="Q25" s="93">
        <f>SUM(C25:P25)</f>
        <v>0</v>
      </c>
      <c r="R25" s="162">
        <f>ROUND(IF(Q25&gt;0,Q25/$Q$32,B25),2)</f>
        <v>0</v>
      </c>
      <c r="S25" s="169"/>
      <c r="T25" s="33"/>
      <c r="U25" s="170"/>
      <c r="V25" s="171"/>
      <c r="X25" s="174">
        <f t="shared" si="9"/>
        <v>0</v>
      </c>
      <c r="Y25" s="37"/>
      <c r="Z25" s="63">
        <f t="shared" si="10"/>
        <v>0</v>
      </c>
      <c r="AA25" s="64">
        <f t="shared" si="11"/>
        <v>0</v>
      </c>
      <c r="AB25" s="65">
        <f t="shared" si="12"/>
        <v>0</v>
      </c>
      <c r="AC25" s="65">
        <f t="shared" si="13"/>
        <v>0</v>
      </c>
    </row>
    <row r="26" spans="1:29" ht="15.75" customHeight="1">
      <c r="A26" s="172">
        <f>'Pay22_10-16-12'!A26</f>
        <v>0</v>
      </c>
      <c r="B26" s="157">
        <f>'Pay22_10-16-12'!B26</f>
        <v>0</v>
      </c>
      <c r="C26" s="19"/>
      <c r="D26" s="16"/>
      <c r="E26" s="15"/>
      <c r="F26" s="21"/>
      <c r="G26" s="21"/>
      <c r="H26" s="21"/>
      <c r="I26" s="17"/>
      <c r="J26" s="19"/>
      <c r="K26" s="21"/>
      <c r="L26" s="21"/>
      <c r="M26" s="16"/>
      <c r="N26" s="16"/>
      <c r="O26" s="15"/>
      <c r="P26" s="17"/>
      <c r="Q26" s="93">
        <f t="shared" si="7"/>
        <v>0</v>
      </c>
      <c r="R26" s="162">
        <f t="shared" si="8"/>
        <v>0</v>
      </c>
      <c r="S26" s="169"/>
      <c r="T26" s="33"/>
      <c r="U26" s="170"/>
      <c r="V26" s="171"/>
      <c r="X26" s="174">
        <f t="shared" si="9"/>
        <v>0</v>
      </c>
      <c r="Y26" s="37"/>
      <c r="Z26" s="63">
        <f t="shared" si="10"/>
        <v>0</v>
      </c>
      <c r="AA26" s="64">
        <f t="shared" si="11"/>
        <v>0</v>
      </c>
      <c r="AB26" s="65">
        <f t="shared" si="12"/>
        <v>0</v>
      </c>
      <c r="AC26" s="65">
        <f t="shared" si="13"/>
        <v>0</v>
      </c>
    </row>
    <row r="27" spans="1:29" ht="15.75" customHeight="1">
      <c r="A27" s="172">
        <f>'Pay22_10-16-12'!A27</f>
        <v>0</v>
      </c>
      <c r="B27" s="157">
        <f>'Pay22_10-16-12'!B27</f>
        <v>0</v>
      </c>
      <c r="C27" s="19"/>
      <c r="D27" s="16"/>
      <c r="E27" s="15"/>
      <c r="F27" s="21"/>
      <c r="G27" s="21"/>
      <c r="H27" s="21"/>
      <c r="I27" s="17"/>
      <c r="J27" s="19"/>
      <c r="K27" s="21"/>
      <c r="L27" s="21"/>
      <c r="M27" s="16"/>
      <c r="N27" s="16"/>
      <c r="O27" s="15"/>
      <c r="P27" s="17"/>
      <c r="Q27" s="93">
        <f t="shared" si="7"/>
        <v>0</v>
      </c>
      <c r="R27" s="162">
        <f t="shared" si="8"/>
        <v>0</v>
      </c>
      <c r="S27" s="169"/>
      <c r="T27" s="33"/>
      <c r="U27" s="170"/>
      <c r="V27" s="171"/>
      <c r="X27" s="174">
        <f t="shared" si="9"/>
        <v>0</v>
      </c>
      <c r="Y27" s="37"/>
      <c r="Z27" s="63">
        <f t="shared" si="10"/>
        <v>0</v>
      </c>
      <c r="AA27" s="64">
        <f t="shared" si="11"/>
        <v>0</v>
      </c>
      <c r="AB27" s="65">
        <f t="shared" si="12"/>
        <v>0</v>
      </c>
      <c r="AC27" s="65">
        <f t="shared" si="13"/>
        <v>0</v>
      </c>
    </row>
    <row r="28" spans="1:29" ht="15.75" customHeight="1">
      <c r="A28" s="172">
        <f>'Pay22_10-16-12'!A28</f>
        <v>0</v>
      </c>
      <c r="B28" s="157">
        <f>'Pay22_10-16-12'!B28</f>
        <v>0</v>
      </c>
      <c r="C28" s="19"/>
      <c r="D28" s="16"/>
      <c r="E28" s="15"/>
      <c r="F28" s="21"/>
      <c r="G28" s="21"/>
      <c r="H28" s="21"/>
      <c r="I28" s="17"/>
      <c r="J28" s="19"/>
      <c r="K28" s="21"/>
      <c r="L28" s="21"/>
      <c r="M28" s="16"/>
      <c r="N28" s="16"/>
      <c r="O28" s="15"/>
      <c r="P28" s="17"/>
      <c r="Q28" s="93">
        <f t="shared" si="7"/>
        <v>0</v>
      </c>
      <c r="R28" s="162">
        <f t="shared" si="8"/>
        <v>0</v>
      </c>
      <c r="S28" s="169"/>
      <c r="T28" s="33"/>
      <c r="U28" s="170"/>
      <c r="V28" s="171"/>
      <c r="X28" s="174">
        <f t="shared" si="9"/>
        <v>0</v>
      </c>
      <c r="Y28" s="37"/>
      <c r="Z28" s="63">
        <f t="shared" si="10"/>
        <v>0</v>
      </c>
      <c r="AA28" s="64">
        <f t="shared" si="11"/>
        <v>0</v>
      </c>
      <c r="AB28" s="65">
        <f t="shared" si="12"/>
        <v>0</v>
      </c>
      <c r="AC28" s="65">
        <f t="shared" si="13"/>
        <v>0</v>
      </c>
    </row>
    <row r="29" spans="1:29" ht="15.75" customHeight="1">
      <c r="A29" s="172">
        <f>'Pay22_10-16-12'!A29</f>
        <v>0</v>
      </c>
      <c r="B29" s="157">
        <f>'Pay22_10-16-12'!B29</f>
        <v>0</v>
      </c>
      <c r="C29" s="19"/>
      <c r="D29" s="16"/>
      <c r="E29" s="15"/>
      <c r="F29" s="21"/>
      <c r="G29" s="21"/>
      <c r="H29" s="21"/>
      <c r="I29" s="17"/>
      <c r="J29" s="19"/>
      <c r="K29" s="21"/>
      <c r="L29" s="21"/>
      <c r="M29" s="16"/>
      <c r="N29" s="16"/>
      <c r="O29" s="15"/>
      <c r="P29" s="17"/>
      <c r="Q29" s="93">
        <f t="shared" si="7"/>
        <v>0</v>
      </c>
      <c r="R29" s="162">
        <f t="shared" si="8"/>
        <v>0</v>
      </c>
      <c r="S29" s="169"/>
      <c r="T29" s="33"/>
      <c r="U29" s="170"/>
      <c r="V29" s="171"/>
      <c r="X29" s="174">
        <f t="shared" si="9"/>
        <v>0</v>
      </c>
      <c r="Y29" s="37"/>
      <c r="Z29" s="63">
        <f t="shared" si="10"/>
        <v>0</v>
      </c>
      <c r="AA29" s="64">
        <f t="shared" si="11"/>
        <v>0</v>
      </c>
      <c r="AB29" s="65">
        <f t="shared" si="12"/>
        <v>0</v>
      </c>
      <c r="AC29" s="65">
        <f t="shared" si="13"/>
        <v>0</v>
      </c>
    </row>
    <row r="30" spans="1:29" ht="15.75" customHeight="1" thickBot="1">
      <c r="A30" s="172">
        <f>'Pay22_10-16-12'!A30</f>
        <v>0</v>
      </c>
      <c r="B30" s="157">
        <f>'Pay22_10-16-12'!B30</f>
        <v>0</v>
      </c>
      <c r="C30" s="19"/>
      <c r="D30" s="16"/>
      <c r="E30" s="22"/>
      <c r="F30" s="15"/>
      <c r="G30" s="16"/>
      <c r="H30" s="15"/>
      <c r="I30" s="21"/>
      <c r="J30" s="19"/>
      <c r="K30" s="21"/>
      <c r="L30" s="21"/>
      <c r="M30" s="16"/>
      <c r="N30" s="16"/>
      <c r="O30" s="15"/>
      <c r="P30" s="17"/>
      <c r="Q30" s="93">
        <f t="shared" si="7"/>
        <v>0</v>
      </c>
      <c r="R30" s="162">
        <f t="shared" si="8"/>
        <v>0</v>
      </c>
      <c r="S30" s="3"/>
      <c r="T30" s="3"/>
      <c r="U30" s="3"/>
      <c r="V30" s="153"/>
      <c r="X30" s="174">
        <f t="shared" si="9"/>
        <v>0</v>
      </c>
      <c r="Y30" s="37"/>
      <c r="Z30" s="63">
        <f t="shared" si="10"/>
        <v>0</v>
      </c>
      <c r="AA30" s="64">
        <f t="shared" si="11"/>
        <v>0</v>
      </c>
      <c r="AB30" s="65">
        <f t="shared" si="12"/>
        <v>0</v>
      </c>
      <c r="AC30" s="65">
        <f t="shared" si="13"/>
        <v>0</v>
      </c>
    </row>
    <row r="31" spans="1:29" ht="15.75" customHeight="1" thickBot="1">
      <c r="A31" s="172">
        <f>'Pay22_10-16-12'!A31</f>
        <v>0</v>
      </c>
      <c r="B31" s="157">
        <f>'Pay22_10-16-12'!B31</f>
        <v>0</v>
      </c>
      <c r="C31" s="20"/>
      <c r="D31" s="4"/>
      <c r="E31" s="23"/>
      <c r="F31" s="5"/>
      <c r="G31" s="4"/>
      <c r="H31" s="5"/>
      <c r="I31" s="12"/>
      <c r="J31" s="11"/>
      <c r="K31" s="4"/>
      <c r="L31" s="5"/>
      <c r="M31" s="4"/>
      <c r="N31" s="5"/>
      <c r="O31" s="4"/>
      <c r="P31" s="18"/>
      <c r="Q31" s="93">
        <f t="shared" si="7"/>
        <v>0</v>
      </c>
      <c r="R31" s="163">
        <f t="shared" si="8"/>
        <v>0</v>
      </c>
      <c r="S31" s="205" t="s">
        <v>70</v>
      </c>
      <c r="T31" s="205"/>
      <c r="U31" s="205"/>
      <c r="V31" s="206"/>
      <c r="X31" s="175">
        <f>A31</f>
        <v>0</v>
      </c>
      <c r="Y31" s="38"/>
      <c r="Z31" s="66">
        <f>(AA31+AB31)*Y31</f>
        <v>0</v>
      </c>
      <c r="AA31" s="67">
        <f>IF($B$32&gt;0,80*$Y$11*R31,($Y$11*Q31)+($Y$11*$Q$43*R31))</f>
        <v>0</v>
      </c>
      <c r="AB31" s="68">
        <f>AA31*$Y$12</f>
        <v>0</v>
      </c>
      <c r="AC31" s="68">
        <f>SUM(Z31:AB31)</f>
        <v>0</v>
      </c>
    </row>
    <row r="32" spans="1:29" ht="15.75" customHeight="1" thickBot="1">
      <c r="A32" s="95" t="s">
        <v>33</v>
      </c>
      <c r="B32" s="96">
        <f aca="true" t="shared" si="14" ref="B32:R32">SUM(B15:B31)</f>
        <v>1</v>
      </c>
      <c r="C32" s="97">
        <f t="shared" si="14"/>
        <v>0</v>
      </c>
      <c r="D32" s="98">
        <f t="shared" si="14"/>
        <v>0</v>
      </c>
      <c r="E32" s="98">
        <f t="shared" si="14"/>
        <v>0</v>
      </c>
      <c r="F32" s="98">
        <f t="shared" si="14"/>
        <v>0</v>
      </c>
      <c r="G32" s="98">
        <f t="shared" si="14"/>
        <v>0</v>
      </c>
      <c r="H32" s="98">
        <f t="shared" si="14"/>
        <v>0</v>
      </c>
      <c r="I32" s="98">
        <f t="shared" si="14"/>
        <v>0</v>
      </c>
      <c r="J32" s="97">
        <f t="shared" si="14"/>
        <v>0</v>
      </c>
      <c r="K32" s="98">
        <f t="shared" si="14"/>
        <v>0</v>
      </c>
      <c r="L32" s="98">
        <f t="shared" si="14"/>
        <v>0</v>
      </c>
      <c r="M32" s="98">
        <f t="shared" si="14"/>
        <v>0</v>
      </c>
      <c r="N32" s="98">
        <f t="shared" si="14"/>
        <v>0</v>
      </c>
      <c r="O32" s="98">
        <f t="shared" si="14"/>
        <v>0</v>
      </c>
      <c r="P32" s="99">
        <f t="shared" si="14"/>
        <v>0</v>
      </c>
      <c r="Q32" s="94">
        <f t="shared" si="14"/>
        <v>0</v>
      </c>
      <c r="R32" s="145">
        <f t="shared" si="14"/>
        <v>1</v>
      </c>
      <c r="S32" s="135" t="s">
        <v>56</v>
      </c>
      <c r="T32" s="136" t="s">
        <v>55</v>
      </c>
      <c r="U32" s="136" t="s">
        <v>68</v>
      </c>
      <c r="V32" s="136" t="s">
        <v>69</v>
      </c>
      <c r="X32" s="69" t="s">
        <v>2</v>
      </c>
      <c r="Y32" s="70"/>
      <c r="Z32" s="71">
        <f>SUM(Z15:Z31)</f>
        <v>0</v>
      </c>
      <c r="AA32" s="72">
        <f>SUM(AA15:AA31)</f>
        <v>0</v>
      </c>
      <c r="AB32" s="71">
        <f>SUM(AB15:AB31)</f>
        <v>0</v>
      </c>
      <c r="AC32" s="71">
        <f>SUM(AC15:AC31)</f>
        <v>0</v>
      </c>
    </row>
    <row r="33" spans="1:22" ht="15.75" customHeight="1" thickBot="1">
      <c r="A33" s="100" t="s">
        <v>3</v>
      </c>
      <c r="B33" s="101"/>
      <c r="C33" s="102">
        <f aca="true" t="shared" si="15" ref="C33:P33">C14</f>
        <v>4</v>
      </c>
      <c r="D33" s="103">
        <f t="shared" si="15"/>
        <v>5</v>
      </c>
      <c r="E33" s="103">
        <f t="shared" si="15"/>
        <v>6</v>
      </c>
      <c r="F33" s="104">
        <f t="shared" si="15"/>
        <v>7</v>
      </c>
      <c r="G33" s="103">
        <f t="shared" si="15"/>
        <v>1</v>
      </c>
      <c r="H33" s="104">
        <f t="shared" si="15"/>
        <v>2</v>
      </c>
      <c r="I33" s="105">
        <f t="shared" si="15"/>
        <v>3</v>
      </c>
      <c r="J33" s="102">
        <f t="shared" si="15"/>
        <v>4</v>
      </c>
      <c r="K33" s="103">
        <f t="shared" si="15"/>
        <v>5</v>
      </c>
      <c r="L33" s="104">
        <f t="shared" si="15"/>
        <v>6</v>
      </c>
      <c r="M33" s="103">
        <f t="shared" si="15"/>
        <v>7</v>
      </c>
      <c r="N33" s="103">
        <f t="shared" si="15"/>
        <v>1</v>
      </c>
      <c r="O33" s="104">
        <f t="shared" si="15"/>
        <v>2</v>
      </c>
      <c r="P33" s="105">
        <f t="shared" si="15"/>
        <v>3</v>
      </c>
      <c r="Q33" s="92" t="s">
        <v>2</v>
      </c>
      <c r="R33" s="227"/>
      <c r="S33" s="137" t="s">
        <v>57</v>
      </c>
      <c r="T33" s="137" t="s">
        <v>50</v>
      </c>
      <c r="U33" s="137" t="s">
        <v>11</v>
      </c>
      <c r="V33" s="137" t="s">
        <v>11</v>
      </c>
    </row>
    <row r="34" spans="1:22" ht="13.5" customHeight="1">
      <c r="A34" s="106" t="s">
        <v>4</v>
      </c>
      <c r="B34" s="107"/>
      <c r="C34" s="9"/>
      <c r="D34" s="7"/>
      <c r="E34" s="8"/>
      <c r="F34" s="7"/>
      <c r="G34" s="8"/>
      <c r="H34" s="7"/>
      <c r="I34" s="8"/>
      <c r="J34" s="24"/>
      <c r="K34" s="8"/>
      <c r="L34" s="7"/>
      <c r="M34" s="8"/>
      <c r="N34" s="7"/>
      <c r="O34" s="8"/>
      <c r="P34" s="25"/>
      <c r="Q34" s="74">
        <f aca="true" t="shared" si="16" ref="Q34:Q42">SUM(C34:P34)</f>
        <v>0</v>
      </c>
      <c r="R34" s="187"/>
      <c r="S34" s="146"/>
      <c r="T34" s="154"/>
      <c r="U34" s="134"/>
      <c r="V34" s="140"/>
    </row>
    <row r="35" spans="1:22" ht="13.5" customHeight="1">
      <c r="A35" s="106" t="s">
        <v>0</v>
      </c>
      <c r="B35" s="107"/>
      <c r="C35" s="10"/>
      <c r="D35" s="2"/>
      <c r="E35" s="1"/>
      <c r="F35" s="2"/>
      <c r="G35" s="1"/>
      <c r="H35" s="2"/>
      <c r="I35" s="1"/>
      <c r="J35" s="6"/>
      <c r="K35" s="1"/>
      <c r="L35" s="2"/>
      <c r="M35" s="1"/>
      <c r="N35" s="2"/>
      <c r="O35" s="1"/>
      <c r="P35" s="13"/>
      <c r="Q35" s="75">
        <f t="shared" si="16"/>
        <v>0</v>
      </c>
      <c r="R35" s="187"/>
      <c r="S35" s="147"/>
      <c r="T35" s="155"/>
      <c r="U35" s="133"/>
      <c r="V35" s="141"/>
    </row>
    <row r="36" spans="1:22" ht="13.5" customHeight="1">
      <c r="A36" s="106" t="s">
        <v>5</v>
      </c>
      <c r="B36" s="107"/>
      <c r="C36" s="10"/>
      <c r="D36" s="2"/>
      <c r="E36" s="1"/>
      <c r="F36" s="2"/>
      <c r="G36" s="1"/>
      <c r="H36" s="2"/>
      <c r="I36" s="1"/>
      <c r="J36" s="6"/>
      <c r="K36" s="1"/>
      <c r="L36" s="2"/>
      <c r="M36" s="1"/>
      <c r="N36" s="2"/>
      <c r="O36" s="1"/>
      <c r="P36" s="13"/>
      <c r="Q36" s="75">
        <f t="shared" si="16"/>
        <v>0</v>
      </c>
      <c r="R36" s="187"/>
      <c r="S36" s="147"/>
      <c r="T36" s="155"/>
      <c r="U36" s="133"/>
      <c r="V36" s="141"/>
    </row>
    <row r="37" spans="1:22" ht="13.5" customHeight="1">
      <c r="A37" s="106" t="s">
        <v>6</v>
      </c>
      <c r="B37" s="107"/>
      <c r="C37" s="10"/>
      <c r="D37" s="2"/>
      <c r="E37" s="1"/>
      <c r="F37" s="2"/>
      <c r="G37" s="1"/>
      <c r="H37" s="2"/>
      <c r="I37" s="1"/>
      <c r="J37" s="6"/>
      <c r="K37" s="1"/>
      <c r="L37" s="2"/>
      <c r="M37" s="1"/>
      <c r="N37" s="2"/>
      <c r="O37" s="1"/>
      <c r="P37" s="13"/>
      <c r="Q37" s="75">
        <f t="shared" si="16"/>
        <v>0</v>
      </c>
      <c r="R37" s="187"/>
      <c r="S37" s="147"/>
      <c r="T37" s="155"/>
      <c r="U37" s="133"/>
      <c r="V37" s="141"/>
    </row>
    <row r="38" spans="1:22" ht="13.5" customHeight="1">
      <c r="A38" s="106" t="s">
        <v>7</v>
      </c>
      <c r="B38" s="107"/>
      <c r="C38" s="10"/>
      <c r="D38" s="2"/>
      <c r="E38" s="1"/>
      <c r="F38" s="2"/>
      <c r="G38" s="1"/>
      <c r="H38" s="2"/>
      <c r="I38" s="1"/>
      <c r="J38" s="6"/>
      <c r="K38" s="1"/>
      <c r="L38" s="2"/>
      <c r="M38" s="1"/>
      <c r="N38" s="2"/>
      <c r="O38" s="1"/>
      <c r="P38" s="13"/>
      <c r="Q38" s="75">
        <f t="shared" si="16"/>
        <v>0</v>
      </c>
      <c r="R38" s="187"/>
      <c r="S38" s="147"/>
      <c r="T38" s="155"/>
      <c r="U38" s="133"/>
      <c r="V38" s="141"/>
    </row>
    <row r="39" spans="1:22" ht="13.5" customHeight="1">
      <c r="A39" s="106" t="s">
        <v>8</v>
      </c>
      <c r="B39" s="107"/>
      <c r="C39" s="10"/>
      <c r="D39" s="2"/>
      <c r="E39" s="1"/>
      <c r="F39" s="2"/>
      <c r="G39" s="1"/>
      <c r="H39" s="2"/>
      <c r="I39" s="1"/>
      <c r="J39" s="6"/>
      <c r="K39" s="1"/>
      <c r="L39" s="2"/>
      <c r="M39" s="1"/>
      <c r="N39" s="2"/>
      <c r="O39" s="1"/>
      <c r="P39" s="13"/>
      <c r="Q39" s="75">
        <f t="shared" si="16"/>
        <v>0</v>
      </c>
      <c r="R39" s="187"/>
      <c r="S39" s="147"/>
      <c r="T39" s="155"/>
      <c r="U39" s="133"/>
      <c r="V39" s="141"/>
    </row>
    <row r="40" spans="1:22" ht="13.5" customHeight="1">
      <c r="A40" s="106" t="s">
        <v>30</v>
      </c>
      <c r="B40" s="107"/>
      <c r="C40" s="10"/>
      <c r="D40" s="2"/>
      <c r="E40" s="1"/>
      <c r="F40" s="2"/>
      <c r="G40" s="1"/>
      <c r="H40" s="2"/>
      <c r="I40" s="1"/>
      <c r="J40" s="6"/>
      <c r="K40" s="1"/>
      <c r="L40" s="2"/>
      <c r="M40" s="1"/>
      <c r="N40" s="2"/>
      <c r="O40" s="1"/>
      <c r="P40" s="13"/>
      <c r="Q40" s="75">
        <f t="shared" si="16"/>
        <v>0</v>
      </c>
      <c r="R40" s="187"/>
      <c r="S40" s="147"/>
      <c r="T40" s="155"/>
      <c r="U40" s="133"/>
      <c r="V40" s="141"/>
    </row>
    <row r="41" spans="1:22" ht="13.5" customHeight="1">
      <c r="A41" s="106" t="s">
        <v>1</v>
      </c>
      <c r="B41" s="107"/>
      <c r="C41" s="10"/>
      <c r="D41" s="2"/>
      <c r="E41" s="1"/>
      <c r="F41" s="2"/>
      <c r="G41" s="1"/>
      <c r="H41" s="2"/>
      <c r="I41" s="1"/>
      <c r="J41" s="6"/>
      <c r="K41" s="1"/>
      <c r="L41" s="2"/>
      <c r="M41" s="1"/>
      <c r="N41" s="2"/>
      <c r="O41" s="1"/>
      <c r="P41" s="13"/>
      <c r="Q41" s="75">
        <f t="shared" si="16"/>
        <v>0</v>
      </c>
      <c r="R41" s="187"/>
      <c r="S41" s="147"/>
      <c r="T41" s="155"/>
      <c r="U41" s="133"/>
      <c r="V41" s="141"/>
    </row>
    <row r="42" spans="1:22" ht="13.5" customHeight="1" thickBot="1">
      <c r="A42" s="106" t="s">
        <v>9</v>
      </c>
      <c r="B42" s="107"/>
      <c r="C42" s="11"/>
      <c r="D42" s="4"/>
      <c r="E42" s="5"/>
      <c r="F42" s="4"/>
      <c r="G42" s="5"/>
      <c r="H42" s="4"/>
      <c r="I42" s="5"/>
      <c r="J42" s="26"/>
      <c r="K42" s="5"/>
      <c r="L42" s="4"/>
      <c r="M42" s="5"/>
      <c r="N42" s="4"/>
      <c r="O42" s="5"/>
      <c r="P42" s="14"/>
      <c r="Q42" s="76">
        <f t="shared" si="16"/>
        <v>0</v>
      </c>
      <c r="R42" s="187"/>
      <c r="S42" s="147"/>
      <c r="T42" s="155"/>
      <c r="U42" s="133"/>
      <c r="V42" s="141"/>
    </row>
    <row r="43" spans="1:22" ht="13.5" customHeight="1" thickBot="1">
      <c r="A43" s="106" t="s">
        <v>32</v>
      </c>
      <c r="B43" s="107"/>
      <c r="C43" s="111">
        <f aca="true" t="shared" si="17" ref="C43:Q43">SUM(C34:C42)</f>
        <v>0</v>
      </c>
      <c r="D43" s="111">
        <f t="shared" si="17"/>
        <v>0</v>
      </c>
      <c r="E43" s="111">
        <f t="shared" si="17"/>
        <v>0</v>
      </c>
      <c r="F43" s="111">
        <f t="shared" si="17"/>
        <v>0</v>
      </c>
      <c r="G43" s="111">
        <f t="shared" si="17"/>
        <v>0</v>
      </c>
      <c r="H43" s="111">
        <f t="shared" si="17"/>
        <v>0</v>
      </c>
      <c r="I43" s="111">
        <f t="shared" si="17"/>
        <v>0</v>
      </c>
      <c r="J43" s="111">
        <f t="shared" si="17"/>
        <v>0</v>
      </c>
      <c r="K43" s="111">
        <f t="shared" si="17"/>
        <v>0</v>
      </c>
      <c r="L43" s="111">
        <f t="shared" si="17"/>
        <v>0</v>
      </c>
      <c r="M43" s="111">
        <f t="shared" si="17"/>
        <v>0</v>
      </c>
      <c r="N43" s="111">
        <f t="shared" si="17"/>
        <v>0</v>
      </c>
      <c r="O43" s="111">
        <f t="shared" si="17"/>
        <v>0</v>
      </c>
      <c r="P43" s="112">
        <f t="shared" si="17"/>
        <v>0</v>
      </c>
      <c r="Q43" s="113">
        <f t="shared" si="17"/>
        <v>0</v>
      </c>
      <c r="R43" s="187"/>
      <c r="S43" s="147"/>
      <c r="T43" s="155"/>
      <c r="U43" s="133"/>
      <c r="V43" s="141"/>
    </row>
    <row r="44" spans="1:22" ht="16.5" customHeight="1" thickBot="1">
      <c r="A44" s="108" t="s">
        <v>34</v>
      </c>
      <c r="B44" s="107"/>
      <c r="C44" s="114">
        <f aca="true" t="shared" si="18" ref="C44:Q44">C43+C32</f>
        <v>0</v>
      </c>
      <c r="D44" s="114">
        <f t="shared" si="18"/>
        <v>0</v>
      </c>
      <c r="E44" s="114">
        <f t="shared" si="18"/>
        <v>0</v>
      </c>
      <c r="F44" s="114">
        <f t="shared" si="18"/>
        <v>0</v>
      </c>
      <c r="G44" s="114">
        <f t="shared" si="18"/>
        <v>0</v>
      </c>
      <c r="H44" s="114">
        <f t="shared" si="18"/>
        <v>0</v>
      </c>
      <c r="I44" s="114">
        <f t="shared" si="18"/>
        <v>0</v>
      </c>
      <c r="J44" s="114">
        <f t="shared" si="18"/>
        <v>0</v>
      </c>
      <c r="K44" s="114">
        <f t="shared" si="18"/>
        <v>0</v>
      </c>
      <c r="L44" s="114">
        <f t="shared" si="18"/>
        <v>0</v>
      </c>
      <c r="M44" s="114">
        <f t="shared" si="18"/>
        <v>0</v>
      </c>
      <c r="N44" s="114">
        <f t="shared" si="18"/>
        <v>0</v>
      </c>
      <c r="O44" s="114">
        <f t="shared" si="18"/>
        <v>0</v>
      </c>
      <c r="P44" s="114">
        <f t="shared" si="18"/>
        <v>0</v>
      </c>
      <c r="Q44" s="114">
        <f t="shared" si="18"/>
        <v>0</v>
      </c>
      <c r="R44" s="187"/>
      <c r="S44" s="148" t="s">
        <v>2</v>
      </c>
      <c r="T44" s="156">
        <f>SUM(T34:T43)</f>
        <v>0</v>
      </c>
      <c r="U44" s="150"/>
      <c r="V44" s="151"/>
    </row>
    <row r="45" spans="1:22" ht="16.5" customHeight="1" thickBot="1">
      <c r="A45" s="285"/>
      <c r="B45" s="286"/>
      <c r="C45" s="283" t="s">
        <v>44</v>
      </c>
      <c r="D45" s="284"/>
      <c r="E45" s="284"/>
      <c r="F45" s="284"/>
      <c r="G45" s="239"/>
      <c r="H45" s="238">
        <f>SUM(C44:I44)</f>
        <v>0</v>
      </c>
      <c r="I45" s="239"/>
      <c r="J45" s="283" t="s">
        <v>45</v>
      </c>
      <c r="K45" s="284"/>
      <c r="L45" s="284"/>
      <c r="M45" s="284"/>
      <c r="N45" s="239"/>
      <c r="O45" s="238">
        <f>SUM(J44:P44)</f>
        <v>0</v>
      </c>
      <c r="P45" s="239"/>
      <c r="Q45" s="281"/>
      <c r="R45" s="189"/>
      <c r="S45" s="275" t="s">
        <v>74</v>
      </c>
      <c r="T45" s="276"/>
      <c r="U45" s="276"/>
      <c r="V45" s="277"/>
    </row>
    <row r="46" spans="1:22" ht="16.5" customHeight="1" thickBot="1">
      <c r="A46" s="109"/>
      <c r="B46" s="110"/>
      <c r="C46" s="182" t="s">
        <v>13</v>
      </c>
      <c r="D46" s="184"/>
      <c r="E46" s="180"/>
      <c r="F46" s="181"/>
      <c r="G46" s="182" t="s">
        <v>22</v>
      </c>
      <c r="H46" s="183"/>
      <c r="I46" s="184"/>
      <c r="J46" s="180"/>
      <c r="K46" s="181"/>
      <c r="L46" s="182" t="s">
        <v>23</v>
      </c>
      <c r="M46" s="183"/>
      <c r="N46" s="184"/>
      <c r="O46" s="180"/>
      <c r="P46" s="181"/>
      <c r="Q46" s="282"/>
      <c r="R46" s="48"/>
      <c r="S46" s="278" t="s">
        <v>104</v>
      </c>
      <c r="T46" s="279"/>
      <c r="U46" s="279"/>
      <c r="V46" s="280"/>
    </row>
    <row r="47" spans="1:22" ht="12" customHeight="1">
      <c r="A47" s="187"/>
      <c r="B47" s="188"/>
      <c r="C47" s="188"/>
      <c r="D47" s="188"/>
      <c r="E47" s="188"/>
      <c r="F47" s="188"/>
      <c r="G47" s="188"/>
      <c r="H47" s="188"/>
      <c r="I47" s="188"/>
      <c r="J47" s="188"/>
      <c r="K47" s="188"/>
      <c r="L47" s="188"/>
      <c r="M47" s="188"/>
      <c r="N47" s="188"/>
      <c r="O47" s="188"/>
      <c r="P47" s="188"/>
      <c r="Q47" s="188"/>
      <c r="R47" s="189"/>
      <c r="S47" s="278" t="s">
        <v>105</v>
      </c>
      <c r="T47" s="279"/>
      <c r="U47" s="279"/>
      <c r="V47" s="280"/>
    </row>
    <row r="48" spans="1:22" ht="16.5" customHeight="1" thickBot="1">
      <c r="A48" s="41" t="s">
        <v>51</v>
      </c>
      <c r="B48" s="185"/>
      <c r="C48" s="185"/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5"/>
      <c r="R48" s="186"/>
      <c r="S48" s="272"/>
      <c r="T48" s="273"/>
      <c r="U48" s="273"/>
      <c r="V48" s="274"/>
    </row>
    <row r="49" spans="1:22" ht="16.5" customHeight="1">
      <c r="A49" s="187"/>
      <c r="B49" s="199"/>
      <c r="C49" s="199"/>
      <c r="D49" s="199"/>
      <c r="E49" s="199"/>
      <c r="F49" s="199"/>
      <c r="G49" s="199"/>
      <c r="H49" s="199"/>
      <c r="I49" s="199"/>
      <c r="J49" s="199"/>
      <c r="K49" s="199"/>
      <c r="L49" s="199"/>
      <c r="M49" s="199"/>
      <c r="N49" s="199"/>
      <c r="O49" s="199"/>
      <c r="P49" s="199"/>
      <c r="Q49" s="199"/>
      <c r="R49" s="200"/>
      <c r="S49" s="190"/>
      <c r="T49" s="191"/>
      <c r="U49" s="191"/>
      <c r="V49" s="192"/>
    </row>
    <row r="50" spans="1:22" ht="16.5" customHeight="1">
      <c r="A50" s="187"/>
      <c r="B50" s="199"/>
      <c r="C50" s="199"/>
      <c r="D50" s="199"/>
      <c r="E50" s="199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200"/>
      <c r="S50" s="193"/>
      <c r="T50" s="194"/>
      <c r="U50" s="194"/>
      <c r="V50" s="195"/>
    </row>
    <row r="51" spans="1:22" ht="16.5" customHeight="1">
      <c r="A51" s="187"/>
      <c r="B51" s="199"/>
      <c r="C51" s="199"/>
      <c r="D51" s="199"/>
      <c r="E51" s="199"/>
      <c r="F51" s="199"/>
      <c r="G51" s="199"/>
      <c r="H51" s="199"/>
      <c r="I51" s="199"/>
      <c r="J51" s="199"/>
      <c r="K51" s="199"/>
      <c r="L51" s="199"/>
      <c r="M51" s="199"/>
      <c r="N51" s="199"/>
      <c r="O51" s="199"/>
      <c r="P51" s="199"/>
      <c r="Q51" s="199"/>
      <c r="R51" s="200"/>
      <c r="S51" s="193"/>
      <c r="T51" s="194"/>
      <c r="U51" s="194"/>
      <c r="V51" s="195"/>
    </row>
    <row r="52" spans="1:22" ht="9" customHeight="1">
      <c r="A52" s="187"/>
      <c r="B52" s="188"/>
      <c r="C52" s="188"/>
      <c r="D52" s="188"/>
      <c r="E52" s="188"/>
      <c r="F52" s="188"/>
      <c r="G52" s="188"/>
      <c r="H52" s="188"/>
      <c r="I52" s="188"/>
      <c r="J52" s="188"/>
      <c r="K52" s="188"/>
      <c r="L52" s="188"/>
      <c r="M52" s="188"/>
      <c r="N52" s="188"/>
      <c r="O52" s="188"/>
      <c r="P52" s="188"/>
      <c r="Q52" s="188"/>
      <c r="R52" s="189"/>
      <c r="S52" s="193"/>
      <c r="T52" s="194"/>
      <c r="U52" s="194"/>
      <c r="V52" s="195"/>
    </row>
    <row r="53" spans="1:22" ht="15.75" customHeight="1">
      <c r="A53" s="243" t="s">
        <v>21</v>
      </c>
      <c r="B53" s="244"/>
      <c r="C53" s="244"/>
      <c r="D53" s="244"/>
      <c r="E53" s="244"/>
      <c r="F53" s="244"/>
      <c r="G53" s="244"/>
      <c r="H53" s="244"/>
      <c r="I53" s="188"/>
      <c r="J53" s="188"/>
      <c r="K53" s="188"/>
      <c r="L53" s="188"/>
      <c r="M53" s="188"/>
      <c r="N53" s="188"/>
      <c r="O53" s="188"/>
      <c r="P53" s="188"/>
      <c r="Q53" s="188"/>
      <c r="R53" s="189"/>
      <c r="S53" s="193"/>
      <c r="T53" s="194"/>
      <c r="U53" s="194"/>
      <c r="V53" s="195"/>
    </row>
    <row r="54" spans="1:22" ht="15.75" customHeight="1">
      <c r="A54" s="243" t="s">
        <v>107</v>
      </c>
      <c r="B54" s="244"/>
      <c r="C54" s="244"/>
      <c r="D54" s="244"/>
      <c r="E54" s="244"/>
      <c r="F54" s="244"/>
      <c r="G54" s="244"/>
      <c r="H54" s="244"/>
      <c r="I54" s="188"/>
      <c r="J54" s="188"/>
      <c r="K54" s="188"/>
      <c r="L54" s="188"/>
      <c r="M54" s="188"/>
      <c r="N54" s="188"/>
      <c r="O54" s="188"/>
      <c r="P54" s="188"/>
      <c r="Q54" s="188"/>
      <c r="R54" s="189"/>
      <c r="S54" s="193"/>
      <c r="T54" s="194"/>
      <c r="U54" s="194"/>
      <c r="V54" s="195"/>
    </row>
    <row r="55" spans="1:22" ht="12.75">
      <c r="A55" s="46"/>
      <c r="B55" s="228"/>
      <c r="C55" s="228"/>
      <c r="D55" s="228"/>
      <c r="E55" s="228"/>
      <c r="F55" s="178"/>
      <c r="G55" s="178"/>
      <c r="H55" s="178"/>
      <c r="I55" s="176"/>
      <c r="J55" s="176"/>
      <c r="K55" s="176"/>
      <c r="L55" s="176"/>
      <c r="M55" s="202"/>
      <c r="N55" s="202"/>
      <c r="O55" s="202"/>
      <c r="P55" s="202"/>
      <c r="Q55" s="202"/>
      <c r="R55" s="258"/>
      <c r="S55" s="193"/>
      <c r="T55" s="194"/>
      <c r="U55" s="194"/>
      <c r="V55" s="195"/>
    </row>
    <row r="56" spans="1:22" ht="12.75">
      <c r="A56" s="40" t="s">
        <v>46</v>
      </c>
      <c r="B56" s="229"/>
      <c r="C56" s="229"/>
      <c r="D56" s="229"/>
      <c r="E56" s="229"/>
      <c r="F56" s="179"/>
      <c r="G56" s="179"/>
      <c r="H56" s="179"/>
      <c r="I56" s="45"/>
      <c r="J56" s="232" t="s">
        <v>29</v>
      </c>
      <c r="K56" s="232"/>
      <c r="L56" s="232"/>
      <c r="M56" s="203"/>
      <c r="N56" s="203"/>
      <c r="O56" s="203"/>
      <c r="P56" s="203"/>
      <c r="Q56" s="259"/>
      <c r="R56" s="260"/>
      <c r="S56" s="193"/>
      <c r="T56" s="194"/>
      <c r="U56" s="194"/>
      <c r="V56" s="195"/>
    </row>
    <row r="57" spans="1:22" ht="16.5" customHeight="1" thickBot="1">
      <c r="A57" s="46"/>
      <c r="B57" s="201" t="s">
        <v>10</v>
      </c>
      <c r="C57" s="201"/>
      <c r="D57" s="201"/>
      <c r="E57" s="201"/>
      <c r="F57" s="201" t="s">
        <v>11</v>
      </c>
      <c r="G57" s="201"/>
      <c r="H57" s="201"/>
      <c r="I57" s="176"/>
      <c r="J57" s="176"/>
      <c r="K57" s="176"/>
      <c r="L57" s="176"/>
      <c r="M57" s="231" t="s">
        <v>10</v>
      </c>
      <c r="N57" s="231"/>
      <c r="O57" s="231"/>
      <c r="P57" s="231"/>
      <c r="Q57" s="176" t="s">
        <v>11</v>
      </c>
      <c r="R57" s="177"/>
      <c r="S57" s="193"/>
      <c r="T57" s="194"/>
      <c r="U57" s="194"/>
      <c r="V57" s="195"/>
    </row>
    <row r="58" spans="1:22" ht="15.75" customHeight="1">
      <c r="A58" s="187"/>
      <c r="B58" s="188"/>
      <c r="C58" s="188"/>
      <c r="D58" s="188"/>
      <c r="E58" s="188"/>
      <c r="F58" s="188"/>
      <c r="G58" s="188"/>
      <c r="H58" s="188"/>
      <c r="I58" s="189"/>
      <c r="J58" s="248" t="s">
        <v>54</v>
      </c>
      <c r="K58" s="249"/>
      <c r="L58" s="249"/>
      <c r="M58" s="249"/>
      <c r="N58" s="249"/>
      <c r="O58" s="249"/>
      <c r="P58" s="249"/>
      <c r="Q58" s="249"/>
      <c r="R58" s="250"/>
      <c r="S58" s="193"/>
      <c r="T58" s="194"/>
      <c r="U58" s="194"/>
      <c r="V58" s="195"/>
    </row>
    <row r="59" spans="1:22" ht="12.75">
      <c r="A59" s="46"/>
      <c r="B59" s="228"/>
      <c r="C59" s="228"/>
      <c r="D59" s="228"/>
      <c r="E59" s="228"/>
      <c r="F59" s="178"/>
      <c r="G59" s="178"/>
      <c r="H59" s="178"/>
      <c r="I59" s="188"/>
      <c r="J59" s="251"/>
      <c r="K59" s="252"/>
      <c r="L59" s="252"/>
      <c r="M59" s="252"/>
      <c r="N59" s="252"/>
      <c r="O59" s="252"/>
      <c r="P59" s="252"/>
      <c r="Q59" s="252"/>
      <c r="R59" s="253"/>
      <c r="S59" s="193"/>
      <c r="T59" s="194"/>
      <c r="U59" s="194"/>
      <c r="V59" s="195"/>
    </row>
    <row r="60" spans="1:22" ht="12.75">
      <c r="A60" s="40" t="s">
        <v>47</v>
      </c>
      <c r="B60" s="229"/>
      <c r="C60" s="229"/>
      <c r="D60" s="229"/>
      <c r="E60" s="229"/>
      <c r="F60" s="179"/>
      <c r="G60" s="179"/>
      <c r="H60" s="179"/>
      <c r="I60" s="188"/>
      <c r="J60" s="255" t="s">
        <v>52</v>
      </c>
      <c r="K60" s="256"/>
      <c r="L60" s="256"/>
      <c r="M60" s="256"/>
      <c r="N60" s="256"/>
      <c r="O60" s="256"/>
      <c r="P60" s="256"/>
      <c r="Q60" s="256"/>
      <c r="R60" s="257"/>
      <c r="S60" s="193"/>
      <c r="T60" s="194"/>
      <c r="U60" s="194"/>
      <c r="V60" s="195"/>
    </row>
    <row r="61" spans="1:22" ht="13.5" thickBot="1">
      <c r="A61" s="47"/>
      <c r="B61" s="204" t="s">
        <v>10</v>
      </c>
      <c r="C61" s="204"/>
      <c r="D61" s="204"/>
      <c r="E61" s="204"/>
      <c r="F61" s="204" t="s">
        <v>11</v>
      </c>
      <c r="G61" s="204"/>
      <c r="H61" s="204"/>
      <c r="I61" s="254"/>
      <c r="J61" s="245" t="s">
        <v>53</v>
      </c>
      <c r="K61" s="246"/>
      <c r="L61" s="246"/>
      <c r="M61" s="246"/>
      <c r="N61" s="246"/>
      <c r="O61" s="246"/>
      <c r="P61" s="246"/>
      <c r="Q61" s="246"/>
      <c r="R61" s="247"/>
      <c r="S61" s="196"/>
      <c r="T61" s="197"/>
      <c r="U61" s="197"/>
      <c r="V61" s="198"/>
    </row>
    <row r="62" ht="12.75">
      <c r="R62"/>
    </row>
    <row r="63" ht="12.75">
      <c r="R63"/>
    </row>
    <row r="64" spans="19:21" ht="12.75">
      <c r="S64" s="132"/>
      <c r="T64" s="73"/>
      <c r="U64" s="73"/>
    </row>
    <row r="65" spans="19:21" ht="12.75">
      <c r="S65" s="132"/>
      <c r="T65" s="73"/>
      <c r="U65" s="73"/>
    </row>
    <row r="66" spans="19:21" ht="12.75">
      <c r="S66" s="132"/>
      <c r="T66" s="73"/>
      <c r="U66" s="73"/>
    </row>
  </sheetData>
  <sheetProtection/>
  <mergeCells count="78">
    <mergeCell ref="S48:V48"/>
    <mergeCell ref="A47:R47"/>
    <mergeCell ref="S45:V45"/>
    <mergeCell ref="S46:V46"/>
    <mergeCell ref="S47:V47"/>
    <mergeCell ref="Q45:Q46"/>
    <mergeCell ref="H45:I45"/>
    <mergeCell ref="C45:G45"/>
    <mergeCell ref="J45:N45"/>
    <mergeCell ref="A45:B45"/>
    <mergeCell ref="X6:AC6"/>
    <mergeCell ref="X7:AC7"/>
    <mergeCell ref="I6:J6"/>
    <mergeCell ref="K6:L6"/>
    <mergeCell ref="O6:R6"/>
    <mergeCell ref="A7:P7"/>
    <mergeCell ref="Q7:R13"/>
    <mergeCell ref="J8:K8"/>
    <mergeCell ref="F61:H61"/>
    <mergeCell ref="A53:H53"/>
    <mergeCell ref="A54:H54"/>
    <mergeCell ref="J61:R61"/>
    <mergeCell ref="A58:I58"/>
    <mergeCell ref="J58:R59"/>
    <mergeCell ref="I57:L57"/>
    <mergeCell ref="I59:I61"/>
    <mergeCell ref="J60:R60"/>
    <mergeCell ref="Q55:R56"/>
    <mergeCell ref="A1:A2"/>
    <mergeCell ref="A3:A4"/>
    <mergeCell ref="B3:R4"/>
    <mergeCell ref="I53:R54"/>
    <mergeCell ref="A49:A51"/>
    <mergeCell ref="O45:P45"/>
    <mergeCell ref="C12:P12"/>
    <mergeCell ref="E8:F8"/>
    <mergeCell ref="N10:P10"/>
    <mergeCell ref="B8:D8"/>
    <mergeCell ref="R33:R45"/>
    <mergeCell ref="B59:E60"/>
    <mergeCell ref="E10:K10"/>
    <mergeCell ref="B55:E56"/>
    <mergeCell ref="M57:P57"/>
    <mergeCell ref="J56:L56"/>
    <mergeCell ref="C46:D46"/>
    <mergeCell ref="E46:F46"/>
    <mergeCell ref="G46:I46"/>
    <mergeCell ref="B10:D10"/>
    <mergeCell ref="B1:R1"/>
    <mergeCell ref="B2:R2"/>
    <mergeCell ref="F6:H6"/>
    <mergeCell ref="G8:H8"/>
    <mergeCell ref="B6:D6"/>
    <mergeCell ref="B5:R5"/>
    <mergeCell ref="S31:V31"/>
    <mergeCell ref="S8:V9"/>
    <mergeCell ref="O8:P8"/>
    <mergeCell ref="A9:P9"/>
    <mergeCell ref="L10:M10"/>
    <mergeCell ref="A11:P11"/>
    <mergeCell ref="A12:B12"/>
    <mergeCell ref="S49:V61"/>
    <mergeCell ref="B49:R49"/>
    <mergeCell ref="B50:R50"/>
    <mergeCell ref="B51:R51"/>
    <mergeCell ref="F59:H60"/>
    <mergeCell ref="F57:H57"/>
    <mergeCell ref="M55:P56"/>
    <mergeCell ref="B61:E61"/>
    <mergeCell ref="B57:E57"/>
    <mergeCell ref="I55:L55"/>
    <mergeCell ref="Q57:R57"/>
    <mergeCell ref="F55:H56"/>
    <mergeCell ref="J46:K46"/>
    <mergeCell ref="L46:N46"/>
    <mergeCell ref="O46:P46"/>
    <mergeCell ref="B48:R48"/>
    <mergeCell ref="A52:R52"/>
  </mergeCells>
  <printOptions horizontalCentered="1" verticalCentered="1"/>
  <pageMargins left="0.25" right="0.25" top="0.25" bottom="0.25" header="0.5" footer="0"/>
  <pageSetup blackAndWhite="1" fitToHeight="1" fitToWidth="1" horizontalDpi="600" verticalDpi="600" orientation="landscape" scale="68" r:id="rId2"/>
  <legacy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4">
    <pageSetUpPr fitToPage="1"/>
  </sheetPr>
  <dimension ref="A1:AC66"/>
  <sheetViews>
    <sheetView showZeros="0" zoomScalePageLayoutView="0" workbookViewId="0" topLeftCell="A10">
      <selection activeCell="G8" sqref="G8:H8"/>
    </sheetView>
  </sheetViews>
  <sheetFormatPr defaultColWidth="9.140625" defaultRowHeight="12.75"/>
  <cols>
    <col min="1" max="1" width="13.00390625" style="0" customWidth="1"/>
    <col min="2" max="2" width="14.140625" style="0" customWidth="1"/>
    <col min="3" max="7" width="5.57421875" style="0" customWidth="1"/>
    <col min="8" max="8" width="5.421875" style="0" customWidth="1"/>
    <col min="9" max="9" width="5.57421875" style="0" customWidth="1"/>
    <col min="10" max="12" width="5.421875" style="0" customWidth="1"/>
    <col min="13" max="13" width="5.57421875" style="0" customWidth="1"/>
    <col min="14" max="15" width="5.421875" style="0" customWidth="1"/>
    <col min="16" max="16" width="5.28125" style="0" customWidth="1"/>
    <col min="17" max="17" width="6.421875" style="0" bestFit="1" customWidth="1"/>
    <col min="18" max="18" width="7.7109375" style="3" bestFit="1" customWidth="1"/>
    <col min="19" max="19" width="13.28125" style="115" customWidth="1"/>
    <col min="20" max="20" width="12.00390625" style="50" customWidth="1"/>
    <col min="21" max="21" width="10.7109375" style="50" customWidth="1"/>
    <col min="22" max="22" width="10.28125" style="50" customWidth="1"/>
    <col min="23" max="23" width="6.140625" style="50" customWidth="1"/>
    <col min="24" max="24" width="14.57421875" style="50" customWidth="1"/>
    <col min="25" max="25" width="10.28125" style="50" bestFit="1" customWidth="1"/>
    <col min="26" max="26" width="11.00390625" style="50" customWidth="1"/>
    <col min="27" max="27" width="10.28125" style="50" bestFit="1" customWidth="1"/>
    <col min="28" max="29" width="12.28125" style="50" bestFit="1" customWidth="1"/>
    <col min="30" max="16384" width="9.140625" style="50" customWidth="1"/>
  </cols>
  <sheetData>
    <row r="1" spans="1:22" ht="12.75">
      <c r="A1" s="234" t="s">
        <v>59</v>
      </c>
      <c r="B1" s="218" t="s">
        <v>14</v>
      </c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9"/>
      <c r="S1" s="127"/>
      <c r="T1" s="116" t="s">
        <v>106</v>
      </c>
      <c r="U1" s="117"/>
      <c r="V1" s="118"/>
    </row>
    <row r="2" spans="1:22" ht="12.75">
      <c r="A2" s="235"/>
      <c r="B2" s="201" t="s">
        <v>71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20"/>
      <c r="S2" s="128"/>
      <c r="T2" s="53"/>
      <c r="U2" s="53"/>
      <c r="V2" s="54"/>
    </row>
    <row r="3" spans="1:22" ht="12.75">
      <c r="A3" s="235" t="s">
        <v>83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6"/>
      <c r="S3" s="128"/>
      <c r="T3" s="53" t="s">
        <v>72</v>
      </c>
      <c r="U3" s="53"/>
      <c r="V3" s="54"/>
    </row>
    <row r="4" spans="1:22" ht="13.5" thickBot="1">
      <c r="A4" s="237"/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6"/>
      <c r="S4" s="128"/>
      <c r="T4" s="119" t="s">
        <v>60</v>
      </c>
      <c r="U4" s="53"/>
      <c r="V4" s="54"/>
    </row>
    <row r="5" spans="1:22" ht="16.5" thickBot="1">
      <c r="A5" s="152"/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6"/>
      <c r="S5" s="128"/>
      <c r="T5" s="119" t="s">
        <v>61</v>
      </c>
      <c r="U5" s="53"/>
      <c r="V5" s="54"/>
    </row>
    <row r="6" spans="1:29" ht="13.5" thickBot="1">
      <c r="A6" s="40" t="s">
        <v>16</v>
      </c>
      <c r="B6" s="224">
        <f>'Pay23_10-30-12'!B6:D6</f>
        <v>0</v>
      </c>
      <c r="C6" s="224"/>
      <c r="D6" s="224"/>
      <c r="E6" s="42" t="s">
        <v>58</v>
      </c>
      <c r="F6" s="222">
        <f>'Pay23_10-30-12'!F6:H6</f>
        <v>0</v>
      </c>
      <c r="G6" s="222"/>
      <c r="H6" s="222"/>
      <c r="I6" s="267" t="s">
        <v>31</v>
      </c>
      <c r="J6" s="267"/>
      <c r="K6" s="268">
        <f>'Pay23_10-30-12'!K6:L6</f>
        <v>0</v>
      </c>
      <c r="L6" s="268"/>
      <c r="M6" s="39"/>
      <c r="N6" s="44" t="s">
        <v>42</v>
      </c>
      <c r="O6" s="224">
        <f>'Pay23_10-30-12'!O6:R6</f>
        <v>0</v>
      </c>
      <c r="P6" s="224"/>
      <c r="Q6" s="224"/>
      <c r="R6" s="269"/>
      <c r="S6" s="128"/>
      <c r="T6" s="119" t="s">
        <v>62</v>
      </c>
      <c r="U6" s="53"/>
      <c r="V6" s="54"/>
      <c r="X6" s="261" t="s">
        <v>41</v>
      </c>
      <c r="Y6" s="262"/>
      <c r="Z6" s="262"/>
      <c r="AA6" s="262"/>
      <c r="AB6" s="262"/>
      <c r="AC6" s="263"/>
    </row>
    <row r="7" spans="1:29" ht="6" customHeight="1" thickBot="1">
      <c r="A7" s="213"/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270"/>
      <c r="R7" s="271"/>
      <c r="S7" s="129"/>
      <c r="T7" s="120"/>
      <c r="U7" s="120"/>
      <c r="V7" s="121"/>
      <c r="X7" s="264"/>
      <c r="Y7" s="265"/>
      <c r="Z7" s="265"/>
      <c r="AA7" s="265"/>
      <c r="AB7" s="265"/>
      <c r="AC7" s="266"/>
    </row>
    <row r="8" spans="1:29" ht="15" customHeight="1">
      <c r="A8" s="40" t="s">
        <v>17</v>
      </c>
      <c r="B8" s="224">
        <f>'Pay23_10-30-12'!B8:D8</f>
        <v>0</v>
      </c>
      <c r="C8" s="224"/>
      <c r="D8" s="224"/>
      <c r="E8" s="232" t="s">
        <v>18</v>
      </c>
      <c r="F8" s="232"/>
      <c r="G8" s="223">
        <f>'Pay23_10-30-12'!G8:H8+14</f>
        <v>41213</v>
      </c>
      <c r="H8" s="223"/>
      <c r="I8" s="43" t="s">
        <v>19</v>
      </c>
      <c r="J8" s="223">
        <f>G8+13</f>
        <v>41226</v>
      </c>
      <c r="K8" s="223"/>
      <c r="L8" s="39"/>
      <c r="M8" s="42" t="s">
        <v>12</v>
      </c>
      <c r="N8" s="15">
        <f>'Pay23_10-30-12'!N8</f>
        <v>0</v>
      </c>
      <c r="O8" s="188"/>
      <c r="P8" s="188"/>
      <c r="Q8" s="188"/>
      <c r="R8" s="189"/>
      <c r="S8" s="207"/>
      <c r="T8" s="208"/>
      <c r="U8" s="208"/>
      <c r="V8" s="209"/>
      <c r="X8" s="52" t="s">
        <v>24</v>
      </c>
      <c r="Y8" s="34"/>
      <c r="Z8" s="53"/>
      <c r="AA8" s="53"/>
      <c r="AB8" s="53"/>
      <c r="AC8" s="54"/>
    </row>
    <row r="9" spans="1:29" ht="6" customHeight="1" thickBot="1">
      <c r="A9" s="213"/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88"/>
      <c r="R9" s="189"/>
      <c r="S9" s="210"/>
      <c r="T9" s="211"/>
      <c r="U9" s="211"/>
      <c r="V9" s="212"/>
      <c r="X9" s="52"/>
      <c r="Y9" s="34"/>
      <c r="Z9" s="53"/>
      <c r="AA9" s="53"/>
      <c r="AB9" s="53"/>
      <c r="AC9" s="54"/>
    </row>
    <row r="10" spans="1:29" ht="13.5" customHeight="1">
      <c r="A10" s="41" t="s">
        <v>48</v>
      </c>
      <c r="B10" s="233">
        <f>'Pay23_10-30-12'!B10:D10</f>
        <v>0</v>
      </c>
      <c r="C10" s="233"/>
      <c r="D10" s="233"/>
      <c r="E10" s="230" t="s">
        <v>49</v>
      </c>
      <c r="F10" s="230"/>
      <c r="G10" s="230"/>
      <c r="H10" s="230"/>
      <c r="I10" s="230"/>
      <c r="J10" s="230"/>
      <c r="K10" s="230"/>
      <c r="L10" s="214">
        <f>J8+10</f>
        <v>41236</v>
      </c>
      <c r="M10" s="215"/>
      <c r="N10" s="288" t="s">
        <v>103</v>
      </c>
      <c r="O10" s="288"/>
      <c r="P10" s="288"/>
      <c r="Q10" s="188"/>
      <c r="R10" s="188"/>
      <c r="S10" s="130"/>
      <c r="T10" s="122"/>
      <c r="U10" s="123"/>
      <c r="V10" s="123"/>
      <c r="X10" s="52"/>
      <c r="Y10" s="34"/>
      <c r="Z10" s="53"/>
      <c r="AA10" s="53"/>
      <c r="AB10" s="53"/>
      <c r="AC10" s="54"/>
    </row>
    <row r="11" spans="1:29" ht="13.5" customHeight="1" thickBot="1">
      <c r="A11" s="213"/>
      <c r="B11" s="176"/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88"/>
      <c r="R11" s="188"/>
      <c r="S11" s="131"/>
      <c r="T11" s="124"/>
      <c r="U11" s="124"/>
      <c r="V11" s="125"/>
      <c r="X11" s="52" t="s">
        <v>35</v>
      </c>
      <c r="Y11" s="32">
        <f>Y8/2080</f>
        <v>0</v>
      </c>
      <c r="Z11" s="53"/>
      <c r="AA11" s="53"/>
      <c r="AB11" s="53"/>
      <c r="AC11" s="54"/>
    </row>
    <row r="12" spans="1:29" ht="14.25" customHeight="1" thickBot="1">
      <c r="A12" s="216"/>
      <c r="B12" s="217"/>
      <c r="C12" s="240" t="s">
        <v>43</v>
      </c>
      <c r="D12" s="241"/>
      <c r="E12" s="241"/>
      <c r="F12" s="241"/>
      <c r="G12" s="241"/>
      <c r="H12" s="241"/>
      <c r="I12" s="241"/>
      <c r="J12" s="241"/>
      <c r="K12" s="241"/>
      <c r="L12" s="241"/>
      <c r="M12" s="241"/>
      <c r="N12" s="241"/>
      <c r="O12" s="241"/>
      <c r="P12" s="242"/>
      <c r="Q12" s="188"/>
      <c r="R12" s="188"/>
      <c r="S12" s="131"/>
      <c r="T12" s="124" t="s">
        <v>63</v>
      </c>
      <c r="U12" s="124"/>
      <c r="V12" s="125"/>
      <c r="X12" s="52" t="s">
        <v>36</v>
      </c>
      <c r="Y12" s="33"/>
      <c r="Z12" s="53"/>
      <c r="AA12" s="53"/>
      <c r="AB12" s="53"/>
      <c r="AC12" s="54"/>
    </row>
    <row r="13" spans="1:29" ht="13.5" thickBot="1">
      <c r="A13" s="77" t="s">
        <v>56</v>
      </c>
      <c r="B13" s="78" t="s">
        <v>55</v>
      </c>
      <c r="C13" s="81">
        <f>G8</f>
        <v>41213</v>
      </c>
      <c r="D13" s="82">
        <f aca="true" t="shared" si="0" ref="D13:P13">C13+1</f>
        <v>41214</v>
      </c>
      <c r="E13" s="83">
        <f t="shared" si="0"/>
        <v>41215</v>
      </c>
      <c r="F13" s="82">
        <f t="shared" si="0"/>
        <v>41216</v>
      </c>
      <c r="G13" s="83">
        <f t="shared" si="0"/>
        <v>41217</v>
      </c>
      <c r="H13" s="82">
        <f t="shared" si="0"/>
        <v>41218</v>
      </c>
      <c r="I13" s="83">
        <f t="shared" si="0"/>
        <v>41219</v>
      </c>
      <c r="J13" s="84">
        <f t="shared" si="0"/>
        <v>41220</v>
      </c>
      <c r="K13" s="83">
        <f t="shared" si="0"/>
        <v>41221</v>
      </c>
      <c r="L13" s="82">
        <f t="shared" si="0"/>
        <v>41222</v>
      </c>
      <c r="M13" s="83">
        <f t="shared" si="0"/>
        <v>41223</v>
      </c>
      <c r="N13" s="82">
        <f t="shared" si="0"/>
        <v>41224</v>
      </c>
      <c r="O13" s="83">
        <f t="shared" si="0"/>
        <v>41225</v>
      </c>
      <c r="P13" s="85">
        <f t="shared" si="0"/>
        <v>41226</v>
      </c>
      <c r="Q13" s="188"/>
      <c r="R13" s="188"/>
      <c r="S13" s="131"/>
      <c r="T13" s="124" t="s">
        <v>75</v>
      </c>
      <c r="U13" s="124"/>
      <c r="V13" s="125"/>
      <c r="X13" s="55"/>
      <c r="Y13" s="51" t="s">
        <v>37</v>
      </c>
      <c r="Z13" s="51" t="s">
        <v>37</v>
      </c>
      <c r="AA13" s="51" t="s">
        <v>25</v>
      </c>
      <c r="AB13" s="51" t="s">
        <v>27</v>
      </c>
      <c r="AC13" s="56" t="s">
        <v>2</v>
      </c>
    </row>
    <row r="14" spans="1:29" ht="13.5" thickBot="1">
      <c r="A14" s="79" t="s">
        <v>57</v>
      </c>
      <c r="B14" s="80" t="s">
        <v>50</v>
      </c>
      <c r="C14" s="86">
        <f aca="true" t="shared" si="1" ref="C14:P14">WEEKDAY(C13)</f>
        <v>4</v>
      </c>
      <c r="D14" s="87">
        <f t="shared" si="1"/>
        <v>5</v>
      </c>
      <c r="E14" s="88">
        <f t="shared" si="1"/>
        <v>6</v>
      </c>
      <c r="F14" s="87">
        <f t="shared" si="1"/>
        <v>7</v>
      </c>
      <c r="G14" s="88">
        <f t="shared" si="1"/>
        <v>1</v>
      </c>
      <c r="H14" s="87">
        <f t="shared" si="1"/>
        <v>2</v>
      </c>
      <c r="I14" s="88">
        <f t="shared" si="1"/>
        <v>3</v>
      </c>
      <c r="J14" s="89">
        <f t="shared" si="1"/>
        <v>4</v>
      </c>
      <c r="K14" s="88">
        <f t="shared" si="1"/>
        <v>5</v>
      </c>
      <c r="L14" s="87">
        <f t="shared" si="1"/>
        <v>6</v>
      </c>
      <c r="M14" s="88">
        <f t="shared" si="1"/>
        <v>7</v>
      </c>
      <c r="N14" s="87">
        <f t="shared" si="1"/>
        <v>1</v>
      </c>
      <c r="O14" s="88">
        <f t="shared" si="1"/>
        <v>2</v>
      </c>
      <c r="P14" s="90">
        <f t="shared" si="1"/>
        <v>3</v>
      </c>
      <c r="Q14" s="91" t="s">
        <v>2</v>
      </c>
      <c r="R14" s="142" t="s">
        <v>15</v>
      </c>
      <c r="S14" s="131"/>
      <c r="T14" s="124" t="s">
        <v>65</v>
      </c>
      <c r="U14" s="124"/>
      <c r="V14" s="125"/>
      <c r="X14" s="57"/>
      <c r="Y14" s="58" t="s">
        <v>38</v>
      </c>
      <c r="Z14" s="58" t="s">
        <v>39</v>
      </c>
      <c r="AA14" s="58" t="s">
        <v>26</v>
      </c>
      <c r="AB14" s="58" t="s">
        <v>28</v>
      </c>
      <c r="AC14" s="59" t="s">
        <v>40</v>
      </c>
    </row>
    <row r="15" spans="1:29" ht="15.75" customHeight="1">
      <c r="A15" s="172">
        <f>'Pay23_10-30-12'!A15</f>
        <v>0</v>
      </c>
      <c r="B15" s="157">
        <f>'Pay23_10-30-12'!B15</f>
        <v>1</v>
      </c>
      <c r="C15" s="27"/>
      <c r="D15" s="28"/>
      <c r="E15" s="29"/>
      <c r="F15" s="7"/>
      <c r="G15" s="8"/>
      <c r="H15" s="28"/>
      <c r="I15" s="29"/>
      <c r="J15" s="30"/>
      <c r="K15" s="29"/>
      <c r="L15" s="28"/>
      <c r="M15" s="8"/>
      <c r="N15" s="7"/>
      <c r="O15" s="29"/>
      <c r="P15" s="31"/>
      <c r="Q15" s="93">
        <f>SUM(C15:P15)</f>
        <v>0</v>
      </c>
      <c r="R15" s="161">
        <f>ROUND(IF(Q15&gt;0,Q15/$Q$32,B15),2)</f>
        <v>1</v>
      </c>
      <c r="S15" s="158"/>
      <c r="T15" s="124" t="s">
        <v>76</v>
      </c>
      <c r="U15" s="124"/>
      <c r="V15" s="125"/>
      <c r="X15" s="173">
        <f aca="true" t="shared" si="2" ref="X15:X20">A15</f>
        <v>0</v>
      </c>
      <c r="Y15" s="36"/>
      <c r="Z15" s="60">
        <f aca="true" t="shared" si="3" ref="Z15:Z20">(AA15+AB15)*Y15</f>
        <v>0</v>
      </c>
      <c r="AA15" s="61">
        <f aca="true" t="shared" si="4" ref="AA15:AA20">IF($B$32&gt;0,80*$Y$11*R15,($Y$11*Q15)+($Y$11*$Q$43*R15))</f>
        <v>0</v>
      </c>
      <c r="AB15" s="62">
        <f aca="true" t="shared" si="5" ref="AB15:AB20">AA15*$Y$12</f>
        <v>0</v>
      </c>
      <c r="AC15" s="62">
        <f aca="true" t="shared" si="6" ref="AC15:AC20">SUM(Z15:AB15)</f>
        <v>0</v>
      </c>
    </row>
    <row r="16" spans="1:29" ht="15.75" customHeight="1">
      <c r="A16" s="172">
        <f>'Pay23_10-30-12'!A16</f>
        <v>0</v>
      </c>
      <c r="B16" s="157">
        <f>'Pay23_10-30-12'!B16</f>
        <v>0</v>
      </c>
      <c r="C16" s="10"/>
      <c r="D16" s="2"/>
      <c r="E16" s="1"/>
      <c r="F16" s="2"/>
      <c r="G16" s="1"/>
      <c r="H16" s="2"/>
      <c r="I16" s="1"/>
      <c r="J16" s="6"/>
      <c r="K16" s="1"/>
      <c r="L16" s="2"/>
      <c r="M16" s="1"/>
      <c r="N16" s="2"/>
      <c r="O16" s="1"/>
      <c r="P16" s="13"/>
      <c r="Q16" s="93">
        <f aca="true" t="shared" si="7" ref="Q16:Q31">SUM(C16:P16)</f>
        <v>0</v>
      </c>
      <c r="R16" s="162">
        <f aca="true" t="shared" si="8" ref="R16:R31">ROUND(IF(Q16&gt;0,Q16/$Q$32,B16),2)</f>
        <v>0</v>
      </c>
      <c r="S16" s="158"/>
      <c r="T16" s="124" t="s">
        <v>66</v>
      </c>
      <c r="U16" s="124"/>
      <c r="V16" s="125"/>
      <c r="X16" s="174">
        <f t="shared" si="2"/>
        <v>0</v>
      </c>
      <c r="Y16" s="37"/>
      <c r="Z16" s="63">
        <f t="shared" si="3"/>
        <v>0</v>
      </c>
      <c r="AA16" s="64">
        <f t="shared" si="4"/>
        <v>0</v>
      </c>
      <c r="AB16" s="65">
        <f t="shared" si="5"/>
        <v>0</v>
      </c>
      <c r="AC16" s="65">
        <f t="shared" si="6"/>
        <v>0</v>
      </c>
    </row>
    <row r="17" spans="1:29" ht="15.75" customHeight="1">
      <c r="A17" s="172">
        <f>'Pay23_10-30-12'!A17</f>
        <v>0</v>
      </c>
      <c r="B17" s="157">
        <f>'Pay23_10-30-12'!B17</f>
        <v>0</v>
      </c>
      <c r="C17" s="10"/>
      <c r="D17" s="2"/>
      <c r="E17" s="49"/>
      <c r="F17" s="2"/>
      <c r="G17" s="1"/>
      <c r="H17" s="2"/>
      <c r="I17" s="1"/>
      <c r="J17" s="6"/>
      <c r="K17" s="1"/>
      <c r="L17" s="2"/>
      <c r="M17" s="1"/>
      <c r="N17" s="2"/>
      <c r="O17" s="1"/>
      <c r="P17" s="13"/>
      <c r="Q17" s="93">
        <f t="shared" si="7"/>
        <v>0</v>
      </c>
      <c r="R17" s="162">
        <f t="shared" si="8"/>
        <v>0</v>
      </c>
      <c r="S17" s="158"/>
      <c r="T17" s="124" t="s">
        <v>64</v>
      </c>
      <c r="U17" s="124"/>
      <c r="V17" s="125"/>
      <c r="X17" s="174">
        <f t="shared" si="2"/>
        <v>0</v>
      </c>
      <c r="Y17" s="37"/>
      <c r="Z17" s="63">
        <f t="shared" si="3"/>
        <v>0</v>
      </c>
      <c r="AA17" s="64">
        <f t="shared" si="4"/>
        <v>0</v>
      </c>
      <c r="AB17" s="65">
        <f t="shared" si="5"/>
        <v>0</v>
      </c>
      <c r="AC17" s="65">
        <f t="shared" si="6"/>
        <v>0</v>
      </c>
    </row>
    <row r="18" spans="1:29" ht="15.75" customHeight="1">
      <c r="A18" s="172">
        <f>'Pay23_10-30-12'!A18</f>
        <v>0</v>
      </c>
      <c r="B18" s="157">
        <f>'Pay23_10-30-12'!B18</f>
        <v>0</v>
      </c>
      <c r="C18" s="10"/>
      <c r="D18" s="2"/>
      <c r="E18" s="1"/>
      <c r="F18" s="2"/>
      <c r="G18" s="1"/>
      <c r="H18" s="2"/>
      <c r="I18" s="1"/>
      <c r="J18" s="6"/>
      <c r="K18" s="1"/>
      <c r="L18" s="2"/>
      <c r="M18" s="1"/>
      <c r="N18" s="2"/>
      <c r="O18" s="1"/>
      <c r="P18" s="13"/>
      <c r="Q18" s="93">
        <f t="shared" si="7"/>
        <v>0</v>
      </c>
      <c r="R18" s="162">
        <f t="shared" si="8"/>
        <v>0</v>
      </c>
      <c r="S18" s="158"/>
      <c r="T18" s="124" t="s">
        <v>67</v>
      </c>
      <c r="U18" s="124"/>
      <c r="V18" s="125"/>
      <c r="X18" s="174">
        <f t="shared" si="2"/>
        <v>0</v>
      </c>
      <c r="Y18" s="37"/>
      <c r="Z18" s="63">
        <f t="shared" si="3"/>
        <v>0</v>
      </c>
      <c r="AA18" s="64">
        <f t="shared" si="4"/>
        <v>0</v>
      </c>
      <c r="AB18" s="65">
        <f t="shared" si="5"/>
        <v>0</v>
      </c>
      <c r="AC18" s="65">
        <f t="shared" si="6"/>
        <v>0</v>
      </c>
    </row>
    <row r="19" spans="1:29" ht="15.75" customHeight="1">
      <c r="A19" s="172">
        <f>'Pay23_10-30-12'!A19</f>
        <v>0</v>
      </c>
      <c r="B19" s="157">
        <f>'Pay23_10-30-12'!B19</f>
        <v>0</v>
      </c>
      <c r="C19" s="10"/>
      <c r="D19" s="2"/>
      <c r="E19" s="1"/>
      <c r="F19" s="2"/>
      <c r="G19" s="1"/>
      <c r="H19" s="2"/>
      <c r="I19" s="1"/>
      <c r="J19" s="6"/>
      <c r="K19" s="1"/>
      <c r="L19" s="2"/>
      <c r="M19" s="1"/>
      <c r="N19" s="2"/>
      <c r="O19" s="1"/>
      <c r="P19" s="13"/>
      <c r="Q19" s="93">
        <f t="shared" si="7"/>
        <v>0</v>
      </c>
      <c r="R19" s="162">
        <f t="shared" si="8"/>
        <v>0</v>
      </c>
      <c r="S19" s="158"/>
      <c r="T19" s="124" t="s">
        <v>73</v>
      </c>
      <c r="U19" s="124"/>
      <c r="V19" s="125"/>
      <c r="X19" s="174">
        <f t="shared" si="2"/>
        <v>0</v>
      </c>
      <c r="Y19" s="37"/>
      <c r="Z19" s="63">
        <f t="shared" si="3"/>
        <v>0</v>
      </c>
      <c r="AA19" s="64">
        <f t="shared" si="4"/>
        <v>0</v>
      </c>
      <c r="AB19" s="65">
        <f t="shared" si="5"/>
        <v>0</v>
      </c>
      <c r="AC19" s="65">
        <f t="shared" si="6"/>
        <v>0</v>
      </c>
    </row>
    <row r="20" spans="1:29" ht="15.75" customHeight="1" thickBot="1">
      <c r="A20" s="172">
        <f>'Pay23_10-30-12'!A20</f>
        <v>0</v>
      </c>
      <c r="B20" s="157">
        <f>'Pay23_10-30-12'!B20</f>
        <v>0</v>
      </c>
      <c r="C20" s="10"/>
      <c r="D20" s="2"/>
      <c r="E20" s="1"/>
      <c r="F20" s="159"/>
      <c r="G20" s="159"/>
      <c r="H20" s="159"/>
      <c r="I20" s="13"/>
      <c r="J20" s="10"/>
      <c r="K20" s="159"/>
      <c r="L20" s="159"/>
      <c r="M20" s="2"/>
      <c r="N20" s="2"/>
      <c r="O20" s="1"/>
      <c r="P20" s="13"/>
      <c r="Q20" s="93">
        <f>SUM(C20:P20)</f>
        <v>0</v>
      </c>
      <c r="R20" s="162">
        <f>ROUND(IF(Q20&gt;0,Q20/$Q$32,B20),2)</f>
        <v>0</v>
      </c>
      <c r="S20" s="160"/>
      <c r="T20" s="126"/>
      <c r="U20" s="143"/>
      <c r="V20" s="144"/>
      <c r="X20" s="174">
        <f t="shared" si="2"/>
        <v>0</v>
      </c>
      <c r="Y20" s="37"/>
      <c r="Z20" s="63">
        <f t="shared" si="3"/>
        <v>0</v>
      </c>
      <c r="AA20" s="64">
        <f t="shared" si="4"/>
        <v>0</v>
      </c>
      <c r="AB20" s="65">
        <f t="shared" si="5"/>
        <v>0</v>
      </c>
      <c r="AC20" s="65">
        <f t="shared" si="6"/>
        <v>0</v>
      </c>
    </row>
    <row r="21" spans="1:29" ht="15.75" customHeight="1">
      <c r="A21" s="172">
        <f>'Pay23_10-30-12'!A21</f>
        <v>0</v>
      </c>
      <c r="B21" s="157">
        <f>'Pay23_10-30-12'!B21</f>
        <v>0</v>
      </c>
      <c r="C21" s="10"/>
      <c r="D21" s="2"/>
      <c r="E21" s="1"/>
      <c r="F21" s="159"/>
      <c r="G21" s="159"/>
      <c r="H21" s="159"/>
      <c r="I21" s="13"/>
      <c r="J21" s="10"/>
      <c r="K21" s="159"/>
      <c r="L21" s="159"/>
      <c r="M21" s="2"/>
      <c r="N21" s="2"/>
      <c r="O21" s="1"/>
      <c r="P21" s="13"/>
      <c r="Q21" s="93">
        <f aca="true" t="shared" si="9" ref="Q21:Q26">SUM(C21:P21)</f>
        <v>0</v>
      </c>
      <c r="R21" s="162">
        <f aca="true" t="shared" si="10" ref="R21:R26">ROUND(IF(Q21&gt;0,Q21/$Q$32,B21),2)</f>
        <v>0</v>
      </c>
      <c r="S21" s="169"/>
      <c r="T21" s="33"/>
      <c r="U21" s="170"/>
      <c r="V21" s="171"/>
      <c r="X21" s="174">
        <f aca="true" t="shared" si="11" ref="X21:X29">A21</f>
        <v>0</v>
      </c>
      <c r="Y21" s="37"/>
      <c r="Z21" s="63">
        <f aca="true" t="shared" si="12" ref="Z21:Z29">(AA21+AB21)*Y21</f>
        <v>0</v>
      </c>
      <c r="AA21" s="64">
        <f aca="true" t="shared" si="13" ref="AA21:AA29">IF($B$32&gt;0,80*$Y$11*R21,($Y$11*Q21)+($Y$11*$Q$43*R21))</f>
        <v>0</v>
      </c>
      <c r="AB21" s="65">
        <f aca="true" t="shared" si="14" ref="AB21:AB29">AA21*$Y$12</f>
        <v>0</v>
      </c>
      <c r="AC21" s="65">
        <f aca="true" t="shared" si="15" ref="AC21:AC29">SUM(Z21:AB21)</f>
        <v>0</v>
      </c>
    </row>
    <row r="22" spans="1:29" ht="15.75" customHeight="1">
      <c r="A22" s="172">
        <f>'Pay23_10-30-12'!A22</f>
        <v>0</v>
      </c>
      <c r="B22" s="157">
        <f>'Pay23_10-30-12'!B22</f>
        <v>0</v>
      </c>
      <c r="C22" s="10"/>
      <c r="D22" s="2"/>
      <c r="E22" s="1"/>
      <c r="F22" s="159"/>
      <c r="G22" s="159"/>
      <c r="H22" s="159"/>
      <c r="I22" s="13"/>
      <c r="J22" s="10"/>
      <c r="K22" s="159"/>
      <c r="L22" s="159"/>
      <c r="M22" s="2"/>
      <c r="N22" s="2"/>
      <c r="O22" s="1"/>
      <c r="P22" s="13"/>
      <c r="Q22" s="93">
        <f t="shared" si="9"/>
        <v>0</v>
      </c>
      <c r="R22" s="162">
        <f t="shared" si="10"/>
        <v>0</v>
      </c>
      <c r="S22" s="169"/>
      <c r="T22" s="33"/>
      <c r="U22" s="170"/>
      <c r="V22" s="171"/>
      <c r="X22" s="174">
        <f t="shared" si="11"/>
        <v>0</v>
      </c>
      <c r="Y22" s="37"/>
      <c r="Z22" s="63">
        <f t="shared" si="12"/>
        <v>0</v>
      </c>
      <c r="AA22" s="64">
        <f t="shared" si="13"/>
        <v>0</v>
      </c>
      <c r="AB22" s="65">
        <f t="shared" si="14"/>
        <v>0</v>
      </c>
      <c r="AC22" s="65">
        <f t="shared" si="15"/>
        <v>0</v>
      </c>
    </row>
    <row r="23" spans="1:29" ht="15.75" customHeight="1">
      <c r="A23" s="172">
        <f>'Pay23_10-30-12'!A23</f>
        <v>0</v>
      </c>
      <c r="B23" s="157">
        <f>'Pay23_10-30-12'!B23</f>
        <v>0</v>
      </c>
      <c r="C23" s="10"/>
      <c r="D23" s="2"/>
      <c r="E23" s="1"/>
      <c r="F23" s="159"/>
      <c r="G23" s="159"/>
      <c r="H23" s="159"/>
      <c r="I23" s="13"/>
      <c r="J23" s="10"/>
      <c r="K23" s="159"/>
      <c r="L23" s="159"/>
      <c r="M23" s="2"/>
      <c r="N23" s="2"/>
      <c r="O23" s="1"/>
      <c r="P23" s="13"/>
      <c r="Q23" s="93">
        <f t="shared" si="9"/>
        <v>0</v>
      </c>
      <c r="R23" s="162">
        <f t="shared" si="10"/>
        <v>0</v>
      </c>
      <c r="S23" s="169"/>
      <c r="T23" s="33"/>
      <c r="U23" s="170"/>
      <c r="V23" s="171"/>
      <c r="X23" s="174">
        <f t="shared" si="11"/>
        <v>0</v>
      </c>
      <c r="Y23" s="37"/>
      <c r="Z23" s="63">
        <f t="shared" si="12"/>
        <v>0</v>
      </c>
      <c r="AA23" s="64">
        <f t="shared" si="13"/>
        <v>0</v>
      </c>
      <c r="AB23" s="65">
        <f t="shared" si="14"/>
        <v>0</v>
      </c>
      <c r="AC23" s="65">
        <f t="shared" si="15"/>
        <v>0</v>
      </c>
    </row>
    <row r="24" spans="1:29" ht="15.75" customHeight="1">
      <c r="A24" s="172">
        <f>'Pay23_10-30-12'!A24</f>
        <v>0</v>
      </c>
      <c r="B24" s="157">
        <f>'Pay23_10-30-12'!B24</f>
        <v>0</v>
      </c>
      <c r="C24" s="10"/>
      <c r="D24" s="2"/>
      <c r="E24" s="1"/>
      <c r="F24" s="159"/>
      <c r="G24" s="159"/>
      <c r="H24" s="159"/>
      <c r="I24" s="13"/>
      <c r="J24" s="10"/>
      <c r="K24" s="159"/>
      <c r="L24" s="159"/>
      <c r="M24" s="2"/>
      <c r="N24" s="2"/>
      <c r="O24" s="1"/>
      <c r="P24" s="13"/>
      <c r="Q24" s="93">
        <f t="shared" si="9"/>
        <v>0</v>
      </c>
      <c r="R24" s="162">
        <f t="shared" si="10"/>
        <v>0</v>
      </c>
      <c r="S24" s="169"/>
      <c r="T24" s="33"/>
      <c r="U24" s="170"/>
      <c r="V24" s="171"/>
      <c r="X24" s="174">
        <f t="shared" si="11"/>
        <v>0</v>
      </c>
      <c r="Y24" s="37"/>
      <c r="Z24" s="63">
        <f t="shared" si="12"/>
        <v>0</v>
      </c>
      <c r="AA24" s="64">
        <f t="shared" si="13"/>
        <v>0</v>
      </c>
      <c r="AB24" s="65">
        <f t="shared" si="14"/>
        <v>0</v>
      </c>
      <c r="AC24" s="65">
        <f t="shared" si="15"/>
        <v>0</v>
      </c>
    </row>
    <row r="25" spans="1:29" ht="15.75" customHeight="1">
      <c r="A25" s="172">
        <f>'Pay23_10-30-12'!A25</f>
        <v>0</v>
      </c>
      <c r="B25" s="157">
        <f>'Pay23_10-30-12'!B25</f>
        <v>0</v>
      </c>
      <c r="C25" s="10"/>
      <c r="D25" s="2"/>
      <c r="E25" s="1"/>
      <c r="F25" s="159"/>
      <c r="G25" s="159"/>
      <c r="H25" s="159"/>
      <c r="I25" s="13"/>
      <c r="J25" s="10"/>
      <c r="K25" s="159"/>
      <c r="L25" s="159"/>
      <c r="M25" s="2"/>
      <c r="N25" s="2"/>
      <c r="O25" s="1"/>
      <c r="P25" s="13"/>
      <c r="Q25" s="93">
        <f t="shared" si="9"/>
        <v>0</v>
      </c>
      <c r="R25" s="162">
        <f t="shared" si="10"/>
        <v>0</v>
      </c>
      <c r="S25" s="169"/>
      <c r="T25" s="33"/>
      <c r="U25" s="170"/>
      <c r="V25" s="171"/>
      <c r="X25" s="174">
        <f t="shared" si="11"/>
        <v>0</v>
      </c>
      <c r="Y25" s="37"/>
      <c r="Z25" s="63">
        <f t="shared" si="12"/>
        <v>0</v>
      </c>
      <c r="AA25" s="64">
        <f t="shared" si="13"/>
        <v>0</v>
      </c>
      <c r="AB25" s="65">
        <f t="shared" si="14"/>
        <v>0</v>
      </c>
      <c r="AC25" s="65">
        <f t="shared" si="15"/>
        <v>0</v>
      </c>
    </row>
    <row r="26" spans="1:29" ht="16.5" customHeight="1">
      <c r="A26" s="172">
        <f>'Pay23_10-30-12'!A26</f>
        <v>0</v>
      </c>
      <c r="B26" s="157">
        <f>'Pay23_10-30-12'!B26</f>
        <v>0</v>
      </c>
      <c r="C26" s="10"/>
      <c r="D26" s="2"/>
      <c r="E26" s="1"/>
      <c r="F26" s="159"/>
      <c r="G26" s="159"/>
      <c r="H26" s="159"/>
      <c r="I26" s="13"/>
      <c r="J26" s="10"/>
      <c r="K26" s="159"/>
      <c r="L26" s="159"/>
      <c r="M26" s="2"/>
      <c r="N26" s="2"/>
      <c r="O26" s="1"/>
      <c r="P26" s="13"/>
      <c r="Q26" s="93">
        <f t="shared" si="9"/>
        <v>0</v>
      </c>
      <c r="R26" s="162">
        <f t="shared" si="10"/>
        <v>0</v>
      </c>
      <c r="S26" s="169"/>
      <c r="T26" s="33"/>
      <c r="U26" s="170"/>
      <c r="V26" s="171"/>
      <c r="X26" s="174">
        <f t="shared" si="11"/>
        <v>0</v>
      </c>
      <c r="Y26" s="37"/>
      <c r="Z26" s="63">
        <f t="shared" si="12"/>
        <v>0</v>
      </c>
      <c r="AA26" s="64">
        <f t="shared" si="13"/>
        <v>0</v>
      </c>
      <c r="AB26" s="65">
        <f t="shared" si="14"/>
        <v>0</v>
      </c>
      <c r="AC26" s="65">
        <f t="shared" si="15"/>
        <v>0</v>
      </c>
    </row>
    <row r="27" spans="1:29" ht="15.75" customHeight="1">
      <c r="A27" s="172">
        <f>'Pay23_10-30-12'!A27</f>
        <v>0</v>
      </c>
      <c r="B27" s="157">
        <f>'Pay23_10-30-12'!B27</f>
        <v>0</v>
      </c>
      <c r="C27" s="19"/>
      <c r="D27" s="16"/>
      <c r="E27" s="15"/>
      <c r="F27" s="21"/>
      <c r="G27" s="21"/>
      <c r="H27" s="21"/>
      <c r="I27" s="17"/>
      <c r="J27" s="19"/>
      <c r="K27" s="21"/>
      <c r="L27" s="21"/>
      <c r="M27" s="16"/>
      <c r="N27" s="16"/>
      <c r="O27" s="15"/>
      <c r="P27" s="17"/>
      <c r="Q27" s="93">
        <f t="shared" si="7"/>
        <v>0</v>
      </c>
      <c r="R27" s="162">
        <f t="shared" si="8"/>
        <v>0</v>
      </c>
      <c r="S27" s="169"/>
      <c r="T27" s="33"/>
      <c r="U27" s="170"/>
      <c r="V27" s="171"/>
      <c r="X27" s="174">
        <f t="shared" si="11"/>
        <v>0</v>
      </c>
      <c r="Y27" s="37"/>
      <c r="Z27" s="63">
        <f t="shared" si="12"/>
        <v>0</v>
      </c>
      <c r="AA27" s="64">
        <f t="shared" si="13"/>
        <v>0</v>
      </c>
      <c r="AB27" s="65">
        <f t="shared" si="14"/>
        <v>0</v>
      </c>
      <c r="AC27" s="65">
        <f t="shared" si="15"/>
        <v>0</v>
      </c>
    </row>
    <row r="28" spans="1:29" ht="15.75" customHeight="1">
      <c r="A28" s="172">
        <f>'Pay23_10-30-12'!A28</f>
        <v>0</v>
      </c>
      <c r="B28" s="157">
        <f>'Pay23_10-30-12'!B28</f>
        <v>0</v>
      </c>
      <c r="C28" s="19"/>
      <c r="D28" s="16"/>
      <c r="E28" s="15"/>
      <c r="F28" s="21"/>
      <c r="G28" s="21"/>
      <c r="H28" s="21"/>
      <c r="I28" s="17"/>
      <c r="J28" s="19"/>
      <c r="K28" s="21"/>
      <c r="L28" s="21"/>
      <c r="M28" s="16"/>
      <c r="N28" s="16"/>
      <c r="O28" s="15"/>
      <c r="P28" s="17"/>
      <c r="Q28" s="93">
        <f t="shared" si="7"/>
        <v>0</v>
      </c>
      <c r="R28" s="162">
        <f t="shared" si="8"/>
        <v>0</v>
      </c>
      <c r="S28" s="169"/>
      <c r="T28" s="33"/>
      <c r="U28" s="170"/>
      <c r="V28" s="171"/>
      <c r="X28" s="174">
        <f t="shared" si="11"/>
        <v>0</v>
      </c>
      <c r="Y28" s="37"/>
      <c r="Z28" s="63">
        <f t="shared" si="12"/>
        <v>0</v>
      </c>
      <c r="AA28" s="64">
        <f t="shared" si="13"/>
        <v>0</v>
      </c>
      <c r="AB28" s="65">
        <f t="shared" si="14"/>
        <v>0</v>
      </c>
      <c r="AC28" s="65">
        <f t="shared" si="15"/>
        <v>0</v>
      </c>
    </row>
    <row r="29" spans="1:29" ht="15.75" customHeight="1">
      <c r="A29" s="172">
        <f>'Pay23_10-30-12'!A29</f>
        <v>0</v>
      </c>
      <c r="B29" s="157">
        <f>'Pay23_10-30-12'!B29</f>
        <v>0</v>
      </c>
      <c r="C29" s="19"/>
      <c r="D29" s="16"/>
      <c r="E29" s="15"/>
      <c r="F29" s="21"/>
      <c r="G29" s="21"/>
      <c r="H29" s="21"/>
      <c r="I29" s="17"/>
      <c r="J29" s="19"/>
      <c r="K29" s="21"/>
      <c r="L29" s="21"/>
      <c r="M29" s="16"/>
      <c r="N29" s="16"/>
      <c r="O29" s="15"/>
      <c r="P29" s="17"/>
      <c r="Q29" s="93">
        <f t="shared" si="7"/>
        <v>0</v>
      </c>
      <c r="R29" s="162">
        <f t="shared" si="8"/>
        <v>0</v>
      </c>
      <c r="S29" s="169"/>
      <c r="T29" s="33"/>
      <c r="U29" s="170"/>
      <c r="V29" s="171"/>
      <c r="X29" s="174">
        <f t="shared" si="11"/>
        <v>0</v>
      </c>
      <c r="Y29" s="37"/>
      <c r="Z29" s="63">
        <f t="shared" si="12"/>
        <v>0</v>
      </c>
      <c r="AA29" s="64">
        <f t="shared" si="13"/>
        <v>0</v>
      </c>
      <c r="AB29" s="65">
        <f t="shared" si="14"/>
        <v>0</v>
      </c>
      <c r="AC29" s="65">
        <f t="shared" si="15"/>
        <v>0</v>
      </c>
    </row>
    <row r="30" spans="1:29" ht="15.75" customHeight="1" thickBot="1">
      <c r="A30" s="172">
        <f>'Pay23_10-30-12'!A30</f>
        <v>0</v>
      </c>
      <c r="B30" s="157">
        <f>'Pay23_10-30-12'!B30</f>
        <v>0</v>
      </c>
      <c r="C30" s="19"/>
      <c r="D30" s="16"/>
      <c r="E30" s="22"/>
      <c r="F30" s="15"/>
      <c r="G30" s="16"/>
      <c r="H30" s="15"/>
      <c r="I30" s="21"/>
      <c r="J30" s="19"/>
      <c r="K30" s="16"/>
      <c r="L30" s="15"/>
      <c r="M30" s="21"/>
      <c r="N30" s="16"/>
      <c r="O30" s="15"/>
      <c r="P30" s="17"/>
      <c r="Q30" s="93">
        <f t="shared" si="7"/>
        <v>0</v>
      </c>
      <c r="R30" s="162">
        <f t="shared" si="8"/>
        <v>0</v>
      </c>
      <c r="S30" s="3"/>
      <c r="T30" s="3"/>
      <c r="U30" s="3"/>
      <c r="V30" s="153"/>
      <c r="X30" s="174">
        <f>A30</f>
        <v>0</v>
      </c>
      <c r="Y30" s="37"/>
      <c r="Z30" s="63">
        <f>(AA30+AB30)*Y30</f>
        <v>0</v>
      </c>
      <c r="AA30" s="64">
        <f>IF($B$32&gt;0,80*$Y$11*R30,($Y$11*Q30)+($Y$11*$Q$43*R30))</f>
        <v>0</v>
      </c>
      <c r="AB30" s="65">
        <f>AA30*$Y$12</f>
        <v>0</v>
      </c>
      <c r="AC30" s="65">
        <f>SUM(Z30:AB30)</f>
        <v>0</v>
      </c>
    </row>
    <row r="31" spans="1:29" ht="15.75" customHeight="1" thickBot="1">
      <c r="A31" s="172">
        <f>'Pay23_10-30-12'!A31</f>
        <v>0</v>
      </c>
      <c r="B31" s="157">
        <f>'Pay23_10-30-12'!B31</f>
        <v>0</v>
      </c>
      <c r="C31" s="20"/>
      <c r="D31" s="4"/>
      <c r="E31" s="23"/>
      <c r="F31" s="5"/>
      <c r="G31" s="4"/>
      <c r="H31" s="5"/>
      <c r="I31" s="12"/>
      <c r="J31" s="11"/>
      <c r="K31" s="4"/>
      <c r="L31" s="5"/>
      <c r="M31" s="4"/>
      <c r="N31" s="5"/>
      <c r="O31" s="4"/>
      <c r="P31" s="18"/>
      <c r="Q31" s="93">
        <f t="shared" si="7"/>
        <v>0</v>
      </c>
      <c r="R31" s="163">
        <f t="shared" si="8"/>
        <v>0</v>
      </c>
      <c r="S31" s="205" t="s">
        <v>70</v>
      </c>
      <c r="T31" s="205"/>
      <c r="U31" s="205"/>
      <c r="V31" s="206"/>
      <c r="X31" s="175">
        <f>A31</f>
        <v>0</v>
      </c>
      <c r="Y31" s="38"/>
      <c r="Z31" s="66">
        <f>(AA31+AB31)*Y31</f>
        <v>0</v>
      </c>
      <c r="AA31" s="67">
        <f>IF($B$32&gt;0,80*$Y$11*R31,($Y$11*Q31)+($Y$11*$Q$43*R31))</f>
        <v>0</v>
      </c>
      <c r="AB31" s="68">
        <f>AA31*$Y$12</f>
        <v>0</v>
      </c>
      <c r="AC31" s="68">
        <f>SUM(Z31:AB31)</f>
        <v>0</v>
      </c>
    </row>
    <row r="32" spans="1:29" ht="15.75" customHeight="1" thickBot="1">
      <c r="A32" s="95" t="s">
        <v>33</v>
      </c>
      <c r="B32" s="96">
        <f aca="true" t="shared" si="16" ref="B32:R32">SUM(B15:B31)</f>
        <v>1</v>
      </c>
      <c r="C32" s="97">
        <f t="shared" si="16"/>
        <v>0</v>
      </c>
      <c r="D32" s="98">
        <f t="shared" si="16"/>
        <v>0</v>
      </c>
      <c r="E32" s="98">
        <f t="shared" si="16"/>
        <v>0</v>
      </c>
      <c r="F32" s="98">
        <f t="shared" si="16"/>
        <v>0</v>
      </c>
      <c r="G32" s="98">
        <f t="shared" si="16"/>
        <v>0</v>
      </c>
      <c r="H32" s="98">
        <f t="shared" si="16"/>
        <v>0</v>
      </c>
      <c r="I32" s="98">
        <f t="shared" si="16"/>
        <v>0</v>
      </c>
      <c r="J32" s="97">
        <f t="shared" si="16"/>
        <v>0</v>
      </c>
      <c r="K32" s="98">
        <f t="shared" si="16"/>
        <v>0</v>
      </c>
      <c r="L32" s="98">
        <f t="shared" si="16"/>
        <v>0</v>
      </c>
      <c r="M32" s="98">
        <f t="shared" si="16"/>
        <v>0</v>
      </c>
      <c r="N32" s="98">
        <f t="shared" si="16"/>
        <v>0</v>
      </c>
      <c r="O32" s="98">
        <f t="shared" si="16"/>
        <v>0</v>
      </c>
      <c r="P32" s="99">
        <f t="shared" si="16"/>
        <v>0</v>
      </c>
      <c r="Q32" s="94">
        <f t="shared" si="16"/>
        <v>0</v>
      </c>
      <c r="R32" s="145">
        <f t="shared" si="16"/>
        <v>1</v>
      </c>
      <c r="S32" s="135" t="s">
        <v>56</v>
      </c>
      <c r="T32" s="136" t="s">
        <v>55</v>
      </c>
      <c r="U32" s="136" t="s">
        <v>68</v>
      </c>
      <c r="V32" s="136" t="s">
        <v>69</v>
      </c>
      <c r="X32" s="69" t="s">
        <v>2</v>
      </c>
      <c r="Y32" s="70"/>
      <c r="Z32" s="71">
        <f>SUM(Z15:Z31)</f>
        <v>0</v>
      </c>
      <c r="AA32" s="72">
        <f>SUM(AA15:AA31)</f>
        <v>0</v>
      </c>
      <c r="AB32" s="71">
        <f>SUM(AB15:AB31)</f>
        <v>0</v>
      </c>
      <c r="AC32" s="71">
        <f>SUM(AC15:AC31)</f>
        <v>0</v>
      </c>
    </row>
    <row r="33" spans="1:22" ht="15.75" customHeight="1" thickBot="1">
      <c r="A33" s="100" t="s">
        <v>3</v>
      </c>
      <c r="B33" s="101"/>
      <c r="C33" s="102">
        <f aca="true" t="shared" si="17" ref="C33:P33">C14</f>
        <v>4</v>
      </c>
      <c r="D33" s="103">
        <f t="shared" si="17"/>
        <v>5</v>
      </c>
      <c r="E33" s="103">
        <f t="shared" si="17"/>
        <v>6</v>
      </c>
      <c r="F33" s="104">
        <f t="shared" si="17"/>
        <v>7</v>
      </c>
      <c r="G33" s="103">
        <f t="shared" si="17"/>
        <v>1</v>
      </c>
      <c r="H33" s="104">
        <f t="shared" si="17"/>
        <v>2</v>
      </c>
      <c r="I33" s="105">
        <f t="shared" si="17"/>
        <v>3</v>
      </c>
      <c r="J33" s="102">
        <f t="shared" si="17"/>
        <v>4</v>
      </c>
      <c r="K33" s="103">
        <f t="shared" si="17"/>
        <v>5</v>
      </c>
      <c r="L33" s="104">
        <f t="shared" si="17"/>
        <v>6</v>
      </c>
      <c r="M33" s="103">
        <f t="shared" si="17"/>
        <v>7</v>
      </c>
      <c r="N33" s="103">
        <f t="shared" si="17"/>
        <v>1</v>
      </c>
      <c r="O33" s="104">
        <f t="shared" si="17"/>
        <v>2</v>
      </c>
      <c r="P33" s="105">
        <f t="shared" si="17"/>
        <v>3</v>
      </c>
      <c r="Q33" s="92" t="s">
        <v>2</v>
      </c>
      <c r="R33" s="227"/>
      <c r="S33" s="137" t="s">
        <v>57</v>
      </c>
      <c r="T33" s="137" t="s">
        <v>50</v>
      </c>
      <c r="U33" s="137" t="s">
        <v>11</v>
      </c>
      <c r="V33" s="137" t="s">
        <v>11</v>
      </c>
    </row>
    <row r="34" spans="1:22" ht="13.5" customHeight="1">
      <c r="A34" s="106" t="s">
        <v>4</v>
      </c>
      <c r="B34" s="107"/>
      <c r="C34" s="9"/>
      <c r="D34" s="7"/>
      <c r="E34" s="8"/>
      <c r="F34" s="7"/>
      <c r="G34" s="8"/>
      <c r="H34" s="7"/>
      <c r="I34" s="8"/>
      <c r="J34" s="24"/>
      <c r="K34" s="8"/>
      <c r="L34" s="7"/>
      <c r="M34" s="8"/>
      <c r="N34" s="7"/>
      <c r="O34" s="8"/>
      <c r="P34" s="25"/>
      <c r="Q34" s="74">
        <f aca="true" t="shared" si="18" ref="Q34:Q42">SUM(C34:P34)</f>
        <v>0</v>
      </c>
      <c r="R34" s="187"/>
      <c r="S34" s="146"/>
      <c r="T34" s="154"/>
      <c r="U34" s="134"/>
      <c r="V34" s="140"/>
    </row>
    <row r="35" spans="1:22" ht="13.5" customHeight="1">
      <c r="A35" s="106" t="s">
        <v>0</v>
      </c>
      <c r="B35" s="107"/>
      <c r="C35" s="10"/>
      <c r="D35" s="2"/>
      <c r="E35" s="1"/>
      <c r="F35" s="2"/>
      <c r="G35" s="1"/>
      <c r="H35" s="2"/>
      <c r="I35" s="1"/>
      <c r="J35" s="6"/>
      <c r="K35" s="1"/>
      <c r="L35" s="2"/>
      <c r="M35" s="1"/>
      <c r="N35" s="2"/>
      <c r="O35" s="1"/>
      <c r="P35" s="13"/>
      <c r="Q35" s="75">
        <f t="shared" si="18"/>
        <v>0</v>
      </c>
      <c r="R35" s="187"/>
      <c r="S35" s="147"/>
      <c r="T35" s="155"/>
      <c r="U35" s="133"/>
      <c r="V35" s="141"/>
    </row>
    <row r="36" spans="1:22" ht="13.5" customHeight="1">
      <c r="A36" s="106" t="s">
        <v>5</v>
      </c>
      <c r="B36" s="107"/>
      <c r="C36" s="10"/>
      <c r="D36" s="2"/>
      <c r="E36" s="1"/>
      <c r="F36" s="2"/>
      <c r="G36" s="1"/>
      <c r="H36" s="2"/>
      <c r="I36" s="1"/>
      <c r="J36" s="6"/>
      <c r="K36" s="1"/>
      <c r="L36" s="2"/>
      <c r="M36" s="1"/>
      <c r="N36" s="2"/>
      <c r="O36" s="1"/>
      <c r="P36" s="13"/>
      <c r="Q36" s="75">
        <f t="shared" si="18"/>
        <v>0</v>
      </c>
      <c r="R36" s="187"/>
      <c r="S36" s="147"/>
      <c r="T36" s="155"/>
      <c r="U36" s="133"/>
      <c r="V36" s="141"/>
    </row>
    <row r="37" spans="1:22" ht="13.5" customHeight="1">
      <c r="A37" s="106" t="s">
        <v>6</v>
      </c>
      <c r="B37" s="107"/>
      <c r="C37" s="10"/>
      <c r="D37" s="2"/>
      <c r="E37" s="1"/>
      <c r="F37" s="2"/>
      <c r="G37" s="1"/>
      <c r="H37" s="2"/>
      <c r="I37" s="1"/>
      <c r="J37" s="6"/>
      <c r="K37" s="1"/>
      <c r="L37" s="2"/>
      <c r="M37" s="1"/>
      <c r="N37" s="2"/>
      <c r="O37" s="1"/>
      <c r="P37" s="13"/>
      <c r="Q37" s="75">
        <f t="shared" si="18"/>
        <v>0</v>
      </c>
      <c r="R37" s="187"/>
      <c r="S37" s="147"/>
      <c r="T37" s="155"/>
      <c r="U37" s="133"/>
      <c r="V37" s="141"/>
    </row>
    <row r="38" spans="1:22" ht="13.5" customHeight="1">
      <c r="A38" s="106" t="s">
        <v>7</v>
      </c>
      <c r="B38" s="107"/>
      <c r="C38" s="10"/>
      <c r="D38" s="2"/>
      <c r="E38" s="1"/>
      <c r="F38" s="2"/>
      <c r="G38" s="1"/>
      <c r="H38" s="2"/>
      <c r="I38" s="1"/>
      <c r="J38" s="6"/>
      <c r="K38" s="1"/>
      <c r="L38" s="2"/>
      <c r="M38" s="1"/>
      <c r="N38" s="2"/>
      <c r="O38" s="1"/>
      <c r="P38" s="13"/>
      <c r="Q38" s="75">
        <f t="shared" si="18"/>
        <v>0</v>
      </c>
      <c r="R38" s="187"/>
      <c r="S38" s="147"/>
      <c r="T38" s="155"/>
      <c r="U38" s="133"/>
      <c r="V38" s="141"/>
    </row>
    <row r="39" spans="1:22" ht="13.5" customHeight="1">
      <c r="A39" s="106" t="s">
        <v>8</v>
      </c>
      <c r="B39" s="107"/>
      <c r="C39" s="10"/>
      <c r="D39" s="2"/>
      <c r="E39" s="1"/>
      <c r="F39" s="2"/>
      <c r="G39" s="1"/>
      <c r="H39" s="2"/>
      <c r="I39" s="1"/>
      <c r="J39" s="6"/>
      <c r="K39" s="1"/>
      <c r="L39" s="2"/>
      <c r="M39" s="1"/>
      <c r="N39" s="2"/>
      <c r="O39" s="1"/>
      <c r="P39" s="13"/>
      <c r="Q39" s="75">
        <f t="shared" si="18"/>
        <v>0</v>
      </c>
      <c r="R39" s="187"/>
      <c r="S39" s="147"/>
      <c r="T39" s="155"/>
      <c r="U39" s="133"/>
      <c r="V39" s="141"/>
    </row>
    <row r="40" spans="1:22" ht="13.5" customHeight="1">
      <c r="A40" s="106" t="s">
        <v>30</v>
      </c>
      <c r="B40" s="107"/>
      <c r="C40" s="10"/>
      <c r="D40" s="2"/>
      <c r="E40" s="1"/>
      <c r="F40" s="2"/>
      <c r="G40" s="1"/>
      <c r="H40" s="2"/>
      <c r="I40" s="1"/>
      <c r="J40" s="6"/>
      <c r="K40" s="1"/>
      <c r="L40" s="2"/>
      <c r="M40" s="1"/>
      <c r="N40" s="2"/>
      <c r="O40" s="1"/>
      <c r="P40" s="13"/>
      <c r="Q40" s="75">
        <f t="shared" si="18"/>
        <v>0</v>
      </c>
      <c r="R40" s="187"/>
      <c r="S40" s="147"/>
      <c r="T40" s="155"/>
      <c r="U40" s="133"/>
      <c r="V40" s="141"/>
    </row>
    <row r="41" spans="1:22" ht="13.5" customHeight="1">
      <c r="A41" s="106" t="s">
        <v>1</v>
      </c>
      <c r="B41" s="107"/>
      <c r="C41" s="10"/>
      <c r="D41" s="2"/>
      <c r="E41" s="1"/>
      <c r="F41" s="2"/>
      <c r="G41" s="1"/>
      <c r="H41" s="2"/>
      <c r="I41" s="1"/>
      <c r="J41" s="6"/>
      <c r="K41" s="1"/>
      <c r="L41" s="2"/>
      <c r="M41" s="1"/>
      <c r="N41" s="2"/>
      <c r="O41" s="1"/>
      <c r="P41" s="13"/>
      <c r="Q41" s="75">
        <f t="shared" si="18"/>
        <v>0</v>
      </c>
      <c r="R41" s="187"/>
      <c r="S41" s="147"/>
      <c r="T41" s="155"/>
      <c r="U41" s="133"/>
      <c r="V41" s="141"/>
    </row>
    <row r="42" spans="1:22" ht="13.5" customHeight="1" thickBot="1">
      <c r="A42" s="106" t="s">
        <v>9</v>
      </c>
      <c r="B42" s="107"/>
      <c r="C42" s="11"/>
      <c r="D42" s="4"/>
      <c r="E42" s="5"/>
      <c r="F42" s="4"/>
      <c r="G42" s="5"/>
      <c r="H42" s="4"/>
      <c r="I42" s="5"/>
      <c r="J42" s="26"/>
      <c r="K42" s="5"/>
      <c r="L42" s="4"/>
      <c r="M42" s="5"/>
      <c r="N42" s="4"/>
      <c r="O42" s="5"/>
      <c r="P42" s="14"/>
      <c r="Q42" s="76">
        <f t="shared" si="18"/>
        <v>0</v>
      </c>
      <c r="R42" s="187"/>
      <c r="S42" s="147"/>
      <c r="T42" s="155"/>
      <c r="U42" s="133"/>
      <c r="V42" s="141"/>
    </row>
    <row r="43" spans="1:22" ht="13.5" customHeight="1" thickBot="1">
      <c r="A43" s="106" t="s">
        <v>32</v>
      </c>
      <c r="B43" s="107"/>
      <c r="C43" s="111">
        <f aca="true" t="shared" si="19" ref="C43:Q43">SUM(C34:C42)</f>
        <v>0</v>
      </c>
      <c r="D43" s="111">
        <f t="shared" si="19"/>
        <v>0</v>
      </c>
      <c r="E43" s="111">
        <f t="shared" si="19"/>
        <v>0</v>
      </c>
      <c r="F43" s="111">
        <f t="shared" si="19"/>
        <v>0</v>
      </c>
      <c r="G43" s="111">
        <f t="shared" si="19"/>
        <v>0</v>
      </c>
      <c r="H43" s="111">
        <f t="shared" si="19"/>
        <v>0</v>
      </c>
      <c r="I43" s="111">
        <f t="shared" si="19"/>
        <v>0</v>
      </c>
      <c r="J43" s="111">
        <f t="shared" si="19"/>
        <v>0</v>
      </c>
      <c r="K43" s="111">
        <f t="shared" si="19"/>
        <v>0</v>
      </c>
      <c r="L43" s="111">
        <f t="shared" si="19"/>
        <v>0</v>
      </c>
      <c r="M43" s="111">
        <f t="shared" si="19"/>
        <v>0</v>
      </c>
      <c r="N43" s="111">
        <f t="shared" si="19"/>
        <v>0</v>
      </c>
      <c r="O43" s="111">
        <f t="shared" si="19"/>
        <v>0</v>
      </c>
      <c r="P43" s="112">
        <f t="shared" si="19"/>
        <v>0</v>
      </c>
      <c r="Q43" s="113">
        <f t="shared" si="19"/>
        <v>0</v>
      </c>
      <c r="R43" s="187"/>
      <c r="S43" s="147"/>
      <c r="T43" s="155"/>
      <c r="U43" s="133"/>
      <c r="V43" s="141"/>
    </row>
    <row r="44" spans="1:22" ht="16.5" customHeight="1" thickBot="1">
      <c r="A44" s="108" t="s">
        <v>34</v>
      </c>
      <c r="B44" s="107"/>
      <c r="C44" s="114">
        <f aca="true" t="shared" si="20" ref="C44:Q44">C43+C32</f>
        <v>0</v>
      </c>
      <c r="D44" s="114">
        <f t="shared" si="20"/>
        <v>0</v>
      </c>
      <c r="E44" s="114">
        <f t="shared" si="20"/>
        <v>0</v>
      </c>
      <c r="F44" s="114">
        <f t="shared" si="20"/>
        <v>0</v>
      </c>
      <c r="G44" s="114">
        <f t="shared" si="20"/>
        <v>0</v>
      </c>
      <c r="H44" s="114">
        <f t="shared" si="20"/>
        <v>0</v>
      </c>
      <c r="I44" s="114">
        <f t="shared" si="20"/>
        <v>0</v>
      </c>
      <c r="J44" s="114">
        <f t="shared" si="20"/>
        <v>0</v>
      </c>
      <c r="K44" s="114">
        <f t="shared" si="20"/>
        <v>0</v>
      </c>
      <c r="L44" s="114">
        <f t="shared" si="20"/>
        <v>0</v>
      </c>
      <c r="M44" s="114">
        <f t="shared" si="20"/>
        <v>0</v>
      </c>
      <c r="N44" s="114">
        <f t="shared" si="20"/>
        <v>0</v>
      </c>
      <c r="O44" s="114">
        <f t="shared" si="20"/>
        <v>0</v>
      </c>
      <c r="P44" s="114">
        <f t="shared" si="20"/>
        <v>0</v>
      </c>
      <c r="Q44" s="114">
        <f t="shared" si="20"/>
        <v>0</v>
      </c>
      <c r="R44" s="187"/>
      <c r="S44" s="148" t="s">
        <v>2</v>
      </c>
      <c r="T44" s="156">
        <f>SUM(T34:T43)</f>
        <v>0</v>
      </c>
      <c r="U44" s="150"/>
      <c r="V44" s="151"/>
    </row>
    <row r="45" spans="1:22" ht="16.5" customHeight="1" thickBot="1">
      <c r="A45" s="285"/>
      <c r="B45" s="286"/>
      <c r="C45" s="283" t="s">
        <v>44</v>
      </c>
      <c r="D45" s="284"/>
      <c r="E45" s="284"/>
      <c r="F45" s="284"/>
      <c r="G45" s="239"/>
      <c r="H45" s="238">
        <f>SUM(C44:I44)</f>
        <v>0</v>
      </c>
      <c r="I45" s="239"/>
      <c r="J45" s="283" t="s">
        <v>45</v>
      </c>
      <c r="K45" s="284"/>
      <c r="L45" s="284"/>
      <c r="M45" s="284"/>
      <c r="N45" s="239"/>
      <c r="O45" s="238">
        <f>SUM(J44:P44)</f>
        <v>0</v>
      </c>
      <c r="P45" s="239"/>
      <c r="Q45" s="281"/>
      <c r="R45" s="189"/>
      <c r="S45" s="275" t="s">
        <v>74</v>
      </c>
      <c r="T45" s="276"/>
      <c r="U45" s="276"/>
      <c r="V45" s="277"/>
    </row>
    <row r="46" spans="1:22" ht="16.5" customHeight="1" thickBot="1">
      <c r="A46" s="109"/>
      <c r="B46" s="110"/>
      <c r="C46" s="182" t="s">
        <v>13</v>
      </c>
      <c r="D46" s="184"/>
      <c r="E46" s="180"/>
      <c r="F46" s="181"/>
      <c r="G46" s="182" t="s">
        <v>22</v>
      </c>
      <c r="H46" s="183"/>
      <c r="I46" s="184"/>
      <c r="J46" s="180"/>
      <c r="K46" s="181"/>
      <c r="L46" s="182" t="s">
        <v>23</v>
      </c>
      <c r="M46" s="183"/>
      <c r="N46" s="184"/>
      <c r="O46" s="180"/>
      <c r="P46" s="181"/>
      <c r="Q46" s="282"/>
      <c r="R46" s="48"/>
      <c r="S46" s="278" t="s">
        <v>104</v>
      </c>
      <c r="T46" s="279"/>
      <c r="U46" s="279"/>
      <c r="V46" s="280"/>
    </row>
    <row r="47" spans="1:22" ht="12" customHeight="1">
      <c r="A47" s="187"/>
      <c r="B47" s="188"/>
      <c r="C47" s="188"/>
      <c r="D47" s="188"/>
      <c r="E47" s="188"/>
      <c r="F47" s="188"/>
      <c r="G47" s="188"/>
      <c r="H47" s="188"/>
      <c r="I47" s="188"/>
      <c r="J47" s="188"/>
      <c r="K47" s="188"/>
      <c r="L47" s="188"/>
      <c r="M47" s="188"/>
      <c r="N47" s="188"/>
      <c r="O47" s="188"/>
      <c r="P47" s="188"/>
      <c r="Q47" s="188"/>
      <c r="R47" s="189"/>
      <c r="S47" s="278" t="s">
        <v>105</v>
      </c>
      <c r="T47" s="279"/>
      <c r="U47" s="279"/>
      <c r="V47" s="280"/>
    </row>
    <row r="48" spans="1:22" ht="16.5" customHeight="1" thickBot="1">
      <c r="A48" s="41" t="s">
        <v>51</v>
      </c>
      <c r="B48" s="185"/>
      <c r="C48" s="185"/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5"/>
      <c r="R48" s="186"/>
      <c r="S48" s="272"/>
      <c r="T48" s="273"/>
      <c r="U48" s="273"/>
      <c r="V48" s="274"/>
    </row>
    <row r="49" spans="1:22" ht="16.5" customHeight="1">
      <c r="A49" s="187"/>
      <c r="B49" s="199"/>
      <c r="C49" s="199"/>
      <c r="D49" s="199"/>
      <c r="E49" s="199"/>
      <c r="F49" s="199"/>
      <c r="G49" s="199"/>
      <c r="H49" s="199"/>
      <c r="I49" s="199"/>
      <c r="J49" s="199"/>
      <c r="K49" s="199"/>
      <c r="L49" s="199"/>
      <c r="M49" s="199"/>
      <c r="N49" s="199"/>
      <c r="O49" s="199"/>
      <c r="P49" s="199"/>
      <c r="Q49" s="199"/>
      <c r="R49" s="200"/>
      <c r="S49" s="190"/>
      <c r="T49" s="191"/>
      <c r="U49" s="191"/>
      <c r="V49" s="192"/>
    </row>
    <row r="50" spans="1:22" ht="16.5" customHeight="1">
      <c r="A50" s="187"/>
      <c r="B50" s="199"/>
      <c r="C50" s="199"/>
      <c r="D50" s="199"/>
      <c r="E50" s="199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200"/>
      <c r="S50" s="193"/>
      <c r="T50" s="194"/>
      <c r="U50" s="194"/>
      <c r="V50" s="195"/>
    </row>
    <row r="51" spans="1:22" ht="16.5" customHeight="1">
      <c r="A51" s="187"/>
      <c r="B51" s="199"/>
      <c r="C51" s="199"/>
      <c r="D51" s="199"/>
      <c r="E51" s="199"/>
      <c r="F51" s="199"/>
      <c r="G51" s="199"/>
      <c r="H51" s="199"/>
      <c r="I51" s="199"/>
      <c r="J51" s="199"/>
      <c r="K51" s="199"/>
      <c r="L51" s="199"/>
      <c r="M51" s="199"/>
      <c r="N51" s="199"/>
      <c r="O51" s="199"/>
      <c r="P51" s="199"/>
      <c r="Q51" s="199"/>
      <c r="R51" s="200"/>
      <c r="S51" s="193"/>
      <c r="T51" s="194"/>
      <c r="U51" s="194"/>
      <c r="V51" s="195"/>
    </row>
    <row r="52" spans="1:22" ht="9" customHeight="1">
      <c r="A52" s="187"/>
      <c r="B52" s="188"/>
      <c r="C52" s="188"/>
      <c r="D52" s="188"/>
      <c r="E52" s="188"/>
      <c r="F52" s="188"/>
      <c r="G52" s="188"/>
      <c r="H52" s="188"/>
      <c r="I52" s="188"/>
      <c r="J52" s="188"/>
      <c r="K52" s="188"/>
      <c r="L52" s="188"/>
      <c r="M52" s="188"/>
      <c r="N52" s="188"/>
      <c r="O52" s="188"/>
      <c r="P52" s="188"/>
      <c r="Q52" s="188"/>
      <c r="R52" s="189"/>
      <c r="S52" s="193"/>
      <c r="T52" s="194"/>
      <c r="U52" s="194"/>
      <c r="V52" s="195"/>
    </row>
    <row r="53" spans="1:22" ht="15.75" customHeight="1">
      <c r="A53" s="243" t="s">
        <v>21</v>
      </c>
      <c r="B53" s="244"/>
      <c r="C53" s="244"/>
      <c r="D53" s="244"/>
      <c r="E53" s="244"/>
      <c r="F53" s="244"/>
      <c r="G53" s="244"/>
      <c r="H53" s="244"/>
      <c r="I53" s="188"/>
      <c r="J53" s="188"/>
      <c r="K53" s="188"/>
      <c r="L53" s="188"/>
      <c r="M53" s="188"/>
      <c r="N53" s="188"/>
      <c r="O53" s="188"/>
      <c r="P53" s="188"/>
      <c r="Q53" s="188"/>
      <c r="R53" s="189"/>
      <c r="S53" s="193"/>
      <c r="T53" s="194"/>
      <c r="U53" s="194"/>
      <c r="V53" s="195"/>
    </row>
    <row r="54" spans="1:22" ht="15.75" customHeight="1">
      <c r="A54" s="243" t="s">
        <v>107</v>
      </c>
      <c r="B54" s="244"/>
      <c r="C54" s="244"/>
      <c r="D54" s="244"/>
      <c r="E54" s="244"/>
      <c r="F54" s="244"/>
      <c r="G54" s="244"/>
      <c r="H54" s="244"/>
      <c r="I54" s="188"/>
      <c r="J54" s="188"/>
      <c r="K54" s="188"/>
      <c r="L54" s="188"/>
      <c r="M54" s="188"/>
      <c r="N54" s="188"/>
      <c r="O54" s="188"/>
      <c r="P54" s="188"/>
      <c r="Q54" s="188"/>
      <c r="R54" s="189"/>
      <c r="S54" s="193"/>
      <c r="T54" s="194"/>
      <c r="U54" s="194"/>
      <c r="V54" s="195"/>
    </row>
    <row r="55" spans="1:22" ht="12.75">
      <c r="A55" s="46"/>
      <c r="B55" s="228"/>
      <c r="C55" s="228"/>
      <c r="D55" s="228"/>
      <c r="E55" s="228"/>
      <c r="F55" s="178"/>
      <c r="G55" s="178"/>
      <c r="H55" s="178"/>
      <c r="I55" s="176"/>
      <c r="J55" s="176"/>
      <c r="K55" s="176"/>
      <c r="L55" s="176"/>
      <c r="M55" s="202"/>
      <c r="N55" s="202"/>
      <c r="O55" s="202"/>
      <c r="P55" s="202"/>
      <c r="Q55" s="202"/>
      <c r="R55" s="258"/>
      <c r="S55" s="193"/>
      <c r="T55" s="194"/>
      <c r="U55" s="194"/>
      <c r="V55" s="195"/>
    </row>
    <row r="56" spans="1:22" ht="12.75">
      <c r="A56" s="40" t="s">
        <v>46</v>
      </c>
      <c r="B56" s="229"/>
      <c r="C56" s="229"/>
      <c r="D56" s="229"/>
      <c r="E56" s="229"/>
      <c r="F56" s="179"/>
      <c r="G56" s="179"/>
      <c r="H56" s="179"/>
      <c r="I56" s="45"/>
      <c r="J56" s="232" t="s">
        <v>29</v>
      </c>
      <c r="K56" s="232"/>
      <c r="L56" s="232"/>
      <c r="M56" s="203"/>
      <c r="N56" s="203"/>
      <c r="O56" s="203"/>
      <c r="P56" s="203"/>
      <c r="Q56" s="259"/>
      <c r="R56" s="260"/>
      <c r="S56" s="193"/>
      <c r="T56" s="194"/>
      <c r="U56" s="194"/>
      <c r="V56" s="195"/>
    </row>
    <row r="57" spans="1:22" ht="16.5" customHeight="1" thickBot="1">
      <c r="A57" s="46"/>
      <c r="B57" s="201" t="s">
        <v>10</v>
      </c>
      <c r="C57" s="201"/>
      <c r="D57" s="201"/>
      <c r="E57" s="201"/>
      <c r="F57" s="201" t="s">
        <v>11</v>
      </c>
      <c r="G57" s="201"/>
      <c r="H57" s="201"/>
      <c r="I57" s="176"/>
      <c r="J57" s="176"/>
      <c r="K57" s="176"/>
      <c r="L57" s="176"/>
      <c r="M57" s="231" t="s">
        <v>10</v>
      </c>
      <c r="N57" s="231"/>
      <c r="O57" s="231"/>
      <c r="P57" s="231"/>
      <c r="Q57" s="176" t="s">
        <v>11</v>
      </c>
      <c r="R57" s="177"/>
      <c r="S57" s="193"/>
      <c r="T57" s="194"/>
      <c r="U57" s="194"/>
      <c r="V57" s="195"/>
    </row>
    <row r="58" spans="1:22" ht="15.75" customHeight="1">
      <c r="A58" s="187"/>
      <c r="B58" s="188"/>
      <c r="C58" s="188"/>
      <c r="D58" s="188"/>
      <c r="E58" s="188"/>
      <c r="F58" s="188"/>
      <c r="G58" s="188"/>
      <c r="H58" s="188"/>
      <c r="I58" s="189"/>
      <c r="J58" s="248" t="s">
        <v>54</v>
      </c>
      <c r="K58" s="249"/>
      <c r="L58" s="249"/>
      <c r="M58" s="249"/>
      <c r="N58" s="249"/>
      <c r="O58" s="249"/>
      <c r="P58" s="249"/>
      <c r="Q58" s="249"/>
      <c r="R58" s="250"/>
      <c r="S58" s="193"/>
      <c r="T58" s="194"/>
      <c r="U58" s="194"/>
      <c r="V58" s="195"/>
    </row>
    <row r="59" spans="1:22" ht="12.75">
      <c r="A59" s="46"/>
      <c r="B59" s="228"/>
      <c r="C59" s="228"/>
      <c r="D59" s="228"/>
      <c r="E59" s="228"/>
      <c r="F59" s="178"/>
      <c r="G59" s="178"/>
      <c r="H59" s="178"/>
      <c r="I59" s="188"/>
      <c r="J59" s="251"/>
      <c r="K59" s="252"/>
      <c r="L59" s="252"/>
      <c r="M59" s="252"/>
      <c r="N59" s="252"/>
      <c r="O59" s="252"/>
      <c r="P59" s="252"/>
      <c r="Q59" s="252"/>
      <c r="R59" s="253"/>
      <c r="S59" s="193"/>
      <c r="T59" s="194"/>
      <c r="U59" s="194"/>
      <c r="V59" s="195"/>
    </row>
    <row r="60" spans="1:22" ht="12.75">
      <c r="A60" s="40" t="s">
        <v>47</v>
      </c>
      <c r="B60" s="229"/>
      <c r="C60" s="229"/>
      <c r="D60" s="229"/>
      <c r="E60" s="229"/>
      <c r="F60" s="179"/>
      <c r="G60" s="179"/>
      <c r="H60" s="179"/>
      <c r="I60" s="188"/>
      <c r="J60" s="255" t="s">
        <v>52</v>
      </c>
      <c r="K60" s="256"/>
      <c r="L60" s="256"/>
      <c r="M60" s="256"/>
      <c r="N60" s="256"/>
      <c r="O60" s="256"/>
      <c r="P60" s="256"/>
      <c r="Q60" s="256"/>
      <c r="R60" s="257"/>
      <c r="S60" s="193"/>
      <c r="T60" s="194"/>
      <c r="U60" s="194"/>
      <c r="V60" s="195"/>
    </row>
    <row r="61" spans="1:22" ht="13.5" thickBot="1">
      <c r="A61" s="47"/>
      <c r="B61" s="204" t="s">
        <v>10</v>
      </c>
      <c r="C61" s="204"/>
      <c r="D61" s="204"/>
      <c r="E61" s="204"/>
      <c r="F61" s="204" t="s">
        <v>11</v>
      </c>
      <c r="G61" s="204"/>
      <c r="H61" s="204"/>
      <c r="I61" s="254"/>
      <c r="J61" s="245" t="s">
        <v>53</v>
      </c>
      <c r="K61" s="246"/>
      <c r="L61" s="246"/>
      <c r="M61" s="246"/>
      <c r="N61" s="246"/>
      <c r="O61" s="246"/>
      <c r="P61" s="246"/>
      <c r="Q61" s="246"/>
      <c r="R61" s="247"/>
      <c r="S61" s="196"/>
      <c r="T61" s="197"/>
      <c r="U61" s="197"/>
      <c r="V61" s="198"/>
    </row>
    <row r="62" ht="12.75">
      <c r="R62"/>
    </row>
    <row r="63" ht="12.75">
      <c r="R63"/>
    </row>
    <row r="64" spans="19:21" ht="12.75">
      <c r="S64" s="132"/>
      <c r="T64" s="73"/>
      <c r="U64" s="73"/>
    </row>
    <row r="65" spans="19:21" ht="12.75">
      <c r="S65" s="132"/>
      <c r="T65" s="73"/>
      <c r="U65" s="73"/>
    </row>
    <row r="66" spans="19:21" ht="12.75">
      <c r="S66" s="132"/>
      <c r="T66" s="73"/>
      <c r="U66" s="73"/>
    </row>
  </sheetData>
  <sheetProtection/>
  <mergeCells count="78">
    <mergeCell ref="Q57:R57"/>
    <mergeCell ref="F55:H56"/>
    <mergeCell ref="J46:K46"/>
    <mergeCell ref="L46:N46"/>
    <mergeCell ref="O46:P46"/>
    <mergeCell ref="B48:R48"/>
    <mergeCell ref="A52:R52"/>
    <mergeCell ref="S49:V61"/>
    <mergeCell ref="B49:R49"/>
    <mergeCell ref="B50:R50"/>
    <mergeCell ref="B51:R51"/>
    <mergeCell ref="F59:H60"/>
    <mergeCell ref="F57:H57"/>
    <mergeCell ref="M55:P56"/>
    <mergeCell ref="B61:E61"/>
    <mergeCell ref="B57:E57"/>
    <mergeCell ref="I55:L55"/>
    <mergeCell ref="S31:V31"/>
    <mergeCell ref="S8:V9"/>
    <mergeCell ref="O8:P8"/>
    <mergeCell ref="A9:P9"/>
    <mergeCell ref="L10:M10"/>
    <mergeCell ref="A11:P11"/>
    <mergeCell ref="A12:B12"/>
    <mergeCell ref="B1:R1"/>
    <mergeCell ref="B2:R2"/>
    <mergeCell ref="F6:H6"/>
    <mergeCell ref="G8:H8"/>
    <mergeCell ref="B6:D6"/>
    <mergeCell ref="B5:R5"/>
    <mergeCell ref="R33:R45"/>
    <mergeCell ref="B59:E60"/>
    <mergeCell ref="E10:K10"/>
    <mergeCell ref="B55:E56"/>
    <mergeCell ref="M57:P57"/>
    <mergeCell ref="J56:L56"/>
    <mergeCell ref="C46:D46"/>
    <mergeCell ref="E46:F46"/>
    <mergeCell ref="G46:I46"/>
    <mergeCell ref="B10:D10"/>
    <mergeCell ref="A1:A2"/>
    <mergeCell ref="A3:A4"/>
    <mergeCell ref="B3:R4"/>
    <mergeCell ref="I53:R54"/>
    <mergeCell ref="A49:A51"/>
    <mergeCell ref="O45:P45"/>
    <mergeCell ref="C12:P12"/>
    <mergeCell ref="E8:F8"/>
    <mergeCell ref="N10:P10"/>
    <mergeCell ref="B8:D8"/>
    <mergeCell ref="F61:H61"/>
    <mergeCell ref="A53:H53"/>
    <mergeCell ref="A54:H54"/>
    <mergeCell ref="J61:R61"/>
    <mergeCell ref="A58:I58"/>
    <mergeCell ref="J58:R59"/>
    <mergeCell ref="I57:L57"/>
    <mergeCell ref="I59:I61"/>
    <mergeCell ref="J60:R60"/>
    <mergeCell ref="Q55:R56"/>
    <mergeCell ref="X6:AC6"/>
    <mergeCell ref="X7:AC7"/>
    <mergeCell ref="I6:J6"/>
    <mergeCell ref="K6:L6"/>
    <mergeCell ref="O6:R6"/>
    <mergeCell ref="A7:P7"/>
    <mergeCell ref="Q7:R13"/>
    <mergeCell ref="J8:K8"/>
    <mergeCell ref="S48:V48"/>
    <mergeCell ref="A47:R47"/>
    <mergeCell ref="S45:V45"/>
    <mergeCell ref="S46:V46"/>
    <mergeCell ref="S47:V47"/>
    <mergeCell ref="Q45:Q46"/>
    <mergeCell ref="H45:I45"/>
    <mergeCell ref="C45:G45"/>
    <mergeCell ref="J45:N45"/>
    <mergeCell ref="A45:B45"/>
  </mergeCells>
  <printOptions horizontalCentered="1" verticalCentered="1"/>
  <pageMargins left="0.25" right="0.25" top="0.25" bottom="0.25" header="0.5" footer="0"/>
  <pageSetup blackAndWhite="1" fitToHeight="1" fitToWidth="1" horizontalDpi="600" verticalDpi="600" orientation="landscape" scale="67" r:id="rId2"/>
  <legacy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5">
    <pageSetUpPr fitToPage="1"/>
  </sheetPr>
  <dimension ref="A1:AC66"/>
  <sheetViews>
    <sheetView showZeros="0" zoomScalePageLayoutView="0" workbookViewId="0" topLeftCell="A13">
      <selection activeCell="G8" sqref="G8:H8"/>
    </sheetView>
  </sheetViews>
  <sheetFormatPr defaultColWidth="9.140625" defaultRowHeight="12.75"/>
  <cols>
    <col min="1" max="1" width="13.00390625" style="0" customWidth="1"/>
    <col min="2" max="2" width="14.140625" style="0" customWidth="1"/>
    <col min="3" max="7" width="5.57421875" style="0" customWidth="1"/>
    <col min="8" max="8" width="5.421875" style="0" customWidth="1"/>
    <col min="9" max="9" width="5.57421875" style="0" customWidth="1"/>
    <col min="10" max="12" width="5.421875" style="0" customWidth="1"/>
    <col min="13" max="13" width="5.57421875" style="0" customWidth="1"/>
    <col min="14" max="15" width="5.421875" style="0" customWidth="1"/>
    <col min="16" max="16" width="5.28125" style="0" customWidth="1"/>
    <col min="17" max="17" width="6.421875" style="0" bestFit="1" customWidth="1"/>
    <col min="18" max="18" width="7.7109375" style="3" bestFit="1" customWidth="1"/>
    <col min="19" max="19" width="13.28125" style="115" customWidth="1"/>
    <col min="20" max="20" width="12.00390625" style="50" customWidth="1"/>
    <col min="21" max="21" width="10.7109375" style="50" customWidth="1"/>
    <col min="22" max="22" width="10.28125" style="50" customWidth="1"/>
    <col min="23" max="23" width="6.140625" style="50" customWidth="1"/>
    <col min="24" max="24" width="14.57421875" style="50" customWidth="1"/>
    <col min="25" max="25" width="10.28125" style="50" bestFit="1" customWidth="1"/>
    <col min="26" max="26" width="11.00390625" style="50" customWidth="1"/>
    <col min="27" max="27" width="10.28125" style="50" bestFit="1" customWidth="1"/>
    <col min="28" max="29" width="12.28125" style="50" bestFit="1" customWidth="1"/>
    <col min="30" max="16384" width="9.140625" style="50" customWidth="1"/>
  </cols>
  <sheetData>
    <row r="1" spans="1:22" ht="12.75">
      <c r="A1" s="234" t="s">
        <v>59</v>
      </c>
      <c r="B1" s="218" t="s">
        <v>14</v>
      </c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9"/>
      <c r="S1" s="127"/>
      <c r="T1" s="116" t="s">
        <v>106</v>
      </c>
      <c r="U1" s="117"/>
      <c r="V1" s="118"/>
    </row>
    <row r="2" spans="1:22" ht="12.75">
      <c r="A2" s="235"/>
      <c r="B2" s="201" t="s">
        <v>71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20"/>
      <c r="S2" s="128"/>
      <c r="T2" s="53"/>
      <c r="U2" s="53"/>
      <c r="V2" s="54"/>
    </row>
    <row r="3" spans="1:22" ht="12.75">
      <c r="A3" s="235" t="s">
        <v>82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6"/>
      <c r="S3" s="128"/>
      <c r="T3" s="53" t="s">
        <v>72</v>
      </c>
      <c r="U3" s="53"/>
      <c r="V3" s="54"/>
    </row>
    <row r="4" spans="1:22" ht="13.5" thickBot="1">
      <c r="A4" s="237"/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6"/>
      <c r="S4" s="128"/>
      <c r="T4" s="119" t="s">
        <v>60</v>
      </c>
      <c r="U4" s="53"/>
      <c r="V4" s="54"/>
    </row>
    <row r="5" spans="1:22" ht="16.5" thickBot="1">
      <c r="A5" s="152"/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6"/>
      <c r="S5" s="128"/>
      <c r="T5" s="119" t="s">
        <v>61</v>
      </c>
      <c r="U5" s="53"/>
      <c r="V5" s="54"/>
    </row>
    <row r="6" spans="1:29" ht="13.5" thickBot="1">
      <c r="A6" s="40" t="s">
        <v>16</v>
      </c>
      <c r="B6" s="224">
        <f>'Pay24_11-13-12'!B6:D6</f>
        <v>0</v>
      </c>
      <c r="C6" s="224"/>
      <c r="D6" s="224"/>
      <c r="E6" s="42" t="s">
        <v>58</v>
      </c>
      <c r="F6" s="222">
        <f>'Pay24_11-13-12'!F6:H6</f>
        <v>0</v>
      </c>
      <c r="G6" s="222"/>
      <c r="H6" s="222"/>
      <c r="I6" s="267" t="s">
        <v>31</v>
      </c>
      <c r="J6" s="267"/>
      <c r="K6" s="268">
        <f>'Pay24_11-13-12'!K6:L6</f>
        <v>0</v>
      </c>
      <c r="L6" s="268"/>
      <c r="M6" s="39"/>
      <c r="N6" s="44" t="s">
        <v>42</v>
      </c>
      <c r="O6" s="224">
        <f>'Pay24_11-13-12'!O6:R6</f>
        <v>0</v>
      </c>
      <c r="P6" s="224"/>
      <c r="Q6" s="224"/>
      <c r="R6" s="269"/>
      <c r="S6" s="128"/>
      <c r="T6" s="119" t="s">
        <v>62</v>
      </c>
      <c r="U6" s="53"/>
      <c r="V6" s="54"/>
      <c r="X6" s="261" t="s">
        <v>41</v>
      </c>
      <c r="Y6" s="262"/>
      <c r="Z6" s="262"/>
      <c r="AA6" s="262"/>
      <c r="AB6" s="262"/>
      <c r="AC6" s="263"/>
    </row>
    <row r="7" spans="1:29" ht="6" customHeight="1" thickBot="1">
      <c r="A7" s="213"/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270"/>
      <c r="R7" s="271"/>
      <c r="S7" s="129"/>
      <c r="T7" s="120"/>
      <c r="U7" s="120"/>
      <c r="V7" s="121"/>
      <c r="X7" s="264"/>
      <c r="Y7" s="265"/>
      <c r="Z7" s="265"/>
      <c r="AA7" s="265"/>
      <c r="AB7" s="265"/>
      <c r="AC7" s="266"/>
    </row>
    <row r="8" spans="1:29" ht="15" customHeight="1">
      <c r="A8" s="40" t="s">
        <v>17</v>
      </c>
      <c r="B8" s="224">
        <f>'Pay24_11-13-12'!B8:D8</f>
        <v>0</v>
      </c>
      <c r="C8" s="224"/>
      <c r="D8" s="224"/>
      <c r="E8" s="232" t="s">
        <v>18</v>
      </c>
      <c r="F8" s="232"/>
      <c r="G8" s="223">
        <f>'Pay24_11-13-12'!G8:H8+14</f>
        <v>41227</v>
      </c>
      <c r="H8" s="223"/>
      <c r="I8" s="43" t="s">
        <v>19</v>
      </c>
      <c r="J8" s="223">
        <f>G8+13</f>
        <v>41240</v>
      </c>
      <c r="K8" s="223"/>
      <c r="L8" s="39"/>
      <c r="M8" s="42" t="s">
        <v>12</v>
      </c>
      <c r="N8" s="15">
        <f>'Pay24_11-13-12'!N8</f>
        <v>0</v>
      </c>
      <c r="O8" s="188"/>
      <c r="P8" s="188"/>
      <c r="Q8" s="188"/>
      <c r="R8" s="189"/>
      <c r="S8" s="207"/>
      <c r="T8" s="208"/>
      <c r="U8" s="208"/>
      <c r="V8" s="209"/>
      <c r="X8" s="52" t="s">
        <v>24</v>
      </c>
      <c r="Y8" s="34"/>
      <c r="Z8" s="53"/>
      <c r="AA8" s="53"/>
      <c r="AB8" s="53"/>
      <c r="AC8" s="54"/>
    </row>
    <row r="9" spans="1:29" ht="6" customHeight="1" thickBot="1">
      <c r="A9" s="213"/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88"/>
      <c r="R9" s="189"/>
      <c r="S9" s="210"/>
      <c r="T9" s="211"/>
      <c r="U9" s="211"/>
      <c r="V9" s="212"/>
      <c r="X9" s="52"/>
      <c r="Y9" s="34"/>
      <c r="Z9" s="53"/>
      <c r="AA9" s="53"/>
      <c r="AB9" s="53"/>
      <c r="AC9" s="54"/>
    </row>
    <row r="10" spans="1:29" ht="13.5" customHeight="1">
      <c r="A10" s="41" t="s">
        <v>48</v>
      </c>
      <c r="B10" s="233">
        <f>'Pay24_11-13-12'!B10:D10</f>
        <v>0</v>
      </c>
      <c r="C10" s="233"/>
      <c r="D10" s="233"/>
      <c r="E10" s="230" t="s">
        <v>49</v>
      </c>
      <c r="F10" s="230"/>
      <c r="G10" s="230"/>
      <c r="H10" s="230"/>
      <c r="I10" s="230"/>
      <c r="J10" s="230"/>
      <c r="K10" s="230"/>
      <c r="L10" s="214">
        <f>J8+10</f>
        <v>41250</v>
      </c>
      <c r="M10" s="215"/>
      <c r="N10" s="188"/>
      <c r="O10" s="188"/>
      <c r="P10" s="188"/>
      <c r="Q10" s="188"/>
      <c r="R10" s="188"/>
      <c r="S10" s="130"/>
      <c r="T10" s="122"/>
      <c r="U10" s="123"/>
      <c r="V10" s="123"/>
      <c r="X10" s="52"/>
      <c r="Y10" s="34"/>
      <c r="Z10" s="53"/>
      <c r="AA10" s="53"/>
      <c r="AB10" s="53"/>
      <c r="AC10" s="54"/>
    </row>
    <row r="11" spans="1:29" ht="13.5" customHeight="1" thickBot="1">
      <c r="A11" s="213"/>
      <c r="B11" s="176"/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88"/>
      <c r="R11" s="188"/>
      <c r="S11" s="131"/>
      <c r="T11" s="124"/>
      <c r="U11" s="124"/>
      <c r="V11" s="125"/>
      <c r="X11" s="52" t="s">
        <v>35</v>
      </c>
      <c r="Y11" s="32">
        <f>Y8/2080</f>
        <v>0</v>
      </c>
      <c r="Z11" s="53"/>
      <c r="AA11" s="53"/>
      <c r="AB11" s="53"/>
      <c r="AC11" s="54"/>
    </row>
    <row r="12" spans="1:29" ht="14.25" customHeight="1" thickBot="1">
      <c r="A12" s="216"/>
      <c r="B12" s="217"/>
      <c r="C12" s="240" t="s">
        <v>43</v>
      </c>
      <c r="D12" s="241"/>
      <c r="E12" s="241"/>
      <c r="F12" s="241"/>
      <c r="G12" s="241"/>
      <c r="H12" s="241"/>
      <c r="I12" s="241"/>
      <c r="J12" s="241"/>
      <c r="K12" s="241"/>
      <c r="L12" s="241"/>
      <c r="M12" s="241"/>
      <c r="N12" s="241"/>
      <c r="O12" s="241"/>
      <c r="P12" s="242"/>
      <c r="Q12" s="188"/>
      <c r="R12" s="188"/>
      <c r="S12" s="131"/>
      <c r="T12" s="124" t="s">
        <v>63</v>
      </c>
      <c r="U12" s="124"/>
      <c r="V12" s="125"/>
      <c r="X12" s="52" t="s">
        <v>36</v>
      </c>
      <c r="Y12" s="33"/>
      <c r="Z12" s="53"/>
      <c r="AA12" s="53"/>
      <c r="AB12" s="53"/>
      <c r="AC12" s="54"/>
    </row>
    <row r="13" spans="1:29" ht="13.5" thickBot="1">
      <c r="A13" s="77" t="s">
        <v>56</v>
      </c>
      <c r="B13" s="78" t="s">
        <v>55</v>
      </c>
      <c r="C13" s="81">
        <f>G8</f>
        <v>41227</v>
      </c>
      <c r="D13" s="82">
        <f aca="true" t="shared" si="0" ref="D13:P13">C13+1</f>
        <v>41228</v>
      </c>
      <c r="E13" s="83">
        <f t="shared" si="0"/>
        <v>41229</v>
      </c>
      <c r="F13" s="82">
        <f t="shared" si="0"/>
        <v>41230</v>
      </c>
      <c r="G13" s="83">
        <f t="shared" si="0"/>
        <v>41231</v>
      </c>
      <c r="H13" s="82">
        <f t="shared" si="0"/>
        <v>41232</v>
      </c>
      <c r="I13" s="83">
        <f t="shared" si="0"/>
        <v>41233</v>
      </c>
      <c r="J13" s="84">
        <f t="shared" si="0"/>
        <v>41234</v>
      </c>
      <c r="K13" s="83">
        <f t="shared" si="0"/>
        <v>41235</v>
      </c>
      <c r="L13" s="82">
        <f t="shared" si="0"/>
        <v>41236</v>
      </c>
      <c r="M13" s="83">
        <f t="shared" si="0"/>
        <v>41237</v>
      </c>
      <c r="N13" s="82">
        <f t="shared" si="0"/>
        <v>41238</v>
      </c>
      <c r="O13" s="83">
        <f t="shared" si="0"/>
        <v>41239</v>
      </c>
      <c r="P13" s="85">
        <f t="shared" si="0"/>
        <v>41240</v>
      </c>
      <c r="Q13" s="188"/>
      <c r="R13" s="188"/>
      <c r="S13" s="131"/>
      <c r="T13" s="124" t="s">
        <v>75</v>
      </c>
      <c r="U13" s="124"/>
      <c r="V13" s="125"/>
      <c r="X13" s="55"/>
      <c r="Y13" s="51" t="s">
        <v>37</v>
      </c>
      <c r="Z13" s="51" t="s">
        <v>37</v>
      </c>
      <c r="AA13" s="51" t="s">
        <v>25</v>
      </c>
      <c r="AB13" s="51" t="s">
        <v>27</v>
      </c>
      <c r="AC13" s="56" t="s">
        <v>2</v>
      </c>
    </row>
    <row r="14" spans="1:29" ht="13.5" thickBot="1">
      <c r="A14" s="79" t="s">
        <v>57</v>
      </c>
      <c r="B14" s="80" t="s">
        <v>50</v>
      </c>
      <c r="C14" s="86">
        <f aca="true" t="shared" si="1" ref="C14:P14">WEEKDAY(C13)</f>
        <v>4</v>
      </c>
      <c r="D14" s="87">
        <f t="shared" si="1"/>
        <v>5</v>
      </c>
      <c r="E14" s="88">
        <f t="shared" si="1"/>
        <v>6</v>
      </c>
      <c r="F14" s="87">
        <f t="shared" si="1"/>
        <v>7</v>
      </c>
      <c r="G14" s="88">
        <f t="shared" si="1"/>
        <v>1</v>
      </c>
      <c r="H14" s="87">
        <f t="shared" si="1"/>
        <v>2</v>
      </c>
      <c r="I14" s="88">
        <f t="shared" si="1"/>
        <v>3</v>
      </c>
      <c r="J14" s="89">
        <f t="shared" si="1"/>
        <v>4</v>
      </c>
      <c r="K14" s="88">
        <f t="shared" si="1"/>
        <v>5</v>
      </c>
      <c r="L14" s="87">
        <f t="shared" si="1"/>
        <v>6</v>
      </c>
      <c r="M14" s="88">
        <f t="shared" si="1"/>
        <v>7</v>
      </c>
      <c r="N14" s="87">
        <f t="shared" si="1"/>
        <v>1</v>
      </c>
      <c r="O14" s="88">
        <f t="shared" si="1"/>
        <v>2</v>
      </c>
      <c r="P14" s="90">
        <f t="shared" si="1"/>
        <v>3</v>
      </c>
      <c r="Q14" s="91" t="s">
        <v>2</v>
      </c>
      <c r="R14" s="142" t="s">
        <v>15</v>
      </c>
      <c r="S14" s="131"/>
      <c r="T14" s="124" t="s">
        <v>65</v>
      </c>
      <c r="U14" s="124"/>
      <c r="V14" s="125"/>
      <c r="X14" s="57"/>
      <c r="Y14" s="58" t="s">
        <v>38</v>
      </c>
      <c r="Z14" s="58" t="s">
        <v>39</v>
      </c>
      <c r="AA14" s="58" t="s">
        <v>26</v>
      </c>
      <c r="AB14" s="58" t="s">
        <v>28</v>
      </c>
      <c r="AC14" s="59" t="s">
        <v>40</v>
      </c>
    </row>
    <row r="15" spans="1:29" ht="15.75" customHeight="1">
      <c r="A15" s="172">
        <f>'Pay24_11-13-12'!A15</f>
        <v>0</v>
      </c>
      <c r="B15" s="157">
        <f>'Pay24_11-13-12'!B15</f>
        <v>1</v>
      </c>
      <c r="C15" s="27"/>
      <c r="D15" s="28"/>
      <c r="E15" s="29"/>
      <c r="F15" s="7"/>
      <c r="G15" s="8"/>
      <c r="H15" s="28"/>
      <c r="I15" s="29"/>
      <c r="J15" s="30"/>
      <c r="K15" s="29"/>
      <c r="L15" s="28"/>
      <c r="M15" s="8"/>
      <c r="N15" s="7"/>
      <c r="O15" s="29"/>
      <c r="P15" s="31"/>
      <c r="Q15" s="93">
        <f>SUM(C15:P15)</f>
        <v>0</v>
      </c>
      <c r="R15" s="161">
        <f>ROUND(IF(Q15&gt;0,Q15/$Q$32,B15),2)</f>
        <v>1</v>
      </c>
      <c r="S15" s="158"/>
      <c r="T15" s="124" t="s">
        <v>76</v>
      </c>
      <c r="U15" s="124"/>
      <c r="V15" s="125"/>
      <c r="X15" s="173">
        <f aca="true" t="shared" si="2" ref="X15:X31">A15</f>
        <v>0</v>
      </c>
      <c r="Y15" s="36"/>
      <c r="Z15" s="60">
        <f aca="true" t="shared" si="3" ref="Z15:Z31">(AA15+AB15)*Y15</f>
        <v>0</v>
      </c>
      <c r="AA15" s="61">
        <f aca="true" t="shared" si="4" ref="AA15:AA31">IF($B$32&gt;0,80*$Y$11*R15,($Y$11*Q15)+($Y$11*$Q$43*R15))</f>
        <v>0</v>
      </c>
      <c r="AB15" s="62">
        <f aca="true" t="shared" si="5" ref="AB15:AB31">AA15*$Y$12</f>
        <v>0</v>
      </c>
      <c r="AC15" s="62">
        <f aca="true" t="shared" si="6" ref="AC15:AC31">SUM(Z15:AB15)</f>
        <v>0</v>
      </c>
    </row>
    <row r="16" spans="1:29" ht="15.75" customHeight="1">
      <c r="A16" s="172">
        <f>'Pay24_11-13-12'!A16</f>
        <v>0</v>
      </c>
      <c r="B16" s="157">
        <f>'Pay24_11-13-12'!B16</f>
        <v>0</v>
      </c>
      <c r="C16" s="10"/>
      <c r="D16" s="2"/>
      <c r="E16" s="1"/>
      <c r="F16" s="2"/>
      <c r="G16" s="1"/>
      <c r="H16" s="2"/>
      <c r="I16" s="1"/>
      <c r="J16" s="6"/>
      <c r="K16" s="1"/>
      <c r="L16" s="2"/>
      <c r="M16" s="1"/>
      <c r="N16" s="2"/>
      <c r="O16" s="1"/>
      <c r="P16" s="13"/>
      <c r="Q16" s="93">
        <f aca="true" t="shared" si="7" ref="Q16:Q31">SUM(C16:P16)</f>
        <v>0</v>
      </c>
      <c r="R16" s="162">
        <f aca="true" t="shared" si="8" ref="R16:R31">ROUND(IF(Q16&gt;0,Q16/$Q$32,B16),2)</f>
        <v>0</v>
      </c>
      <c r="S16" s="158"/>
      <c r="T16" s="124" t="s">
        <v>66</v>
      </c>
      <c r="U16" s="124"/>
      <c r="V16" s="125"/>
      <c r="X16" s="174">
        <f t="shared" si="2"/>
        <v>0</v>
      </c>
      <c r="Y16" s="37"/>
      <c r="Z16" s="63">
        <f t="shared" si="3"/>
        <v>0</v>
      </c>
      <c r="AA16" s="64">
        <f t="shared" si="4"/>
        <v>0</v>
      </c>
      <c r="AB16" s="65">
        <f t="shared" si="5"/>
        <v>0</v>
      </c>
      <c r="AC16" s="65">
        <f t="shared" si="6"/>
        <v>0</v>
      </c>
    </row>
    <row r="17" spans="1:29" ht="15.75" customHeight="1">
      <c r="A17" s="172">
        <f>'Pay24_11-13-12'!A17</f>
        <v>0</v>
      </c>
      <c r="B17" s="157">
        <f>'Pay24_11-13-12'!B17</f>
        <v>0</v>
      </c>
      <c r="C17" s="10"/>
      <c r="D17" s="2"/>
      <c r="E17" s="49"/>
      <c r="F17" s="2"/>
      <c r="G17" s="1"/>
      <c r="H17" s="2"/>
      <c r="I17" s="1"/>
      <c r="J17" s="6"/>
      <c r="K17" s="1"/>
      <c r="L17" s="2"/>
      <c r="M17" s="1"/>
      <c r="N17" s="2"/>
      <c r="O17" s="1"/>
      <c r="P17" s="13"/>
      <c r="Q17" s="93">
        <f t="shared" si="7"/>
        <v>0</v>
      </c>
      <c r="R17" s="162">
        <f t="shared" si="8"/>
        <v>0</v>
      </c>
      <c r="S17" s="158"/>
      <c r="T17" s="124" t="s">
        <v>64</v>
      </c>
      <c r="U17" s="124"/>
      <c r="V17" s="125"/>
      <c r="X17" s="174">
        <f t="shared" si="2"/>
        <v>0</v>
      </c>
      <c r="Y17" s="37"/>
      <c r="Z17" s="63">
        <f t="shared" si="3"/>
        <v>0</v>
      </c>
      <c r="AA17" s="64">
        <f t="shared" si="4"/>
        <v>0</v>
      </c>
      <c r="AB17" s="65">
        <f t="shared" si="5"/>
        <v>0</v>
      </c>
      <c r="AC17" s="65">
        <f t="shared" si="6"/>
        <v>0</v>
      </c>
    </row>
    <row r="18" spans="1:29" ht="15.75" customHeight="1">
      <c r="A18" s="172">
        <f>'Pay24_11-13-12'!A18</f>
        <v>0</v>
      </c>
      <c r="B18" s="157">
        <f>'Pay24_11-13-12'!B18</f>
        <v>0</v>
      </c>
      <c r="C18" s="10"/>
      <c r="D18" s="2"/>
      <c r="E18" s="1"/>
      <c r="F18" s="2"/>
      <c r="G18" s="1"/>
      <c r="H18" s="2"/>
      <c r="I18" s="1"/>
      <c r="J18" s="6"/>
      <c r="K18" s="1"/>
      <c r="L18" s="2"/>
      <c r="M18" s="1"/>
      <c r="N18" s="2"/>
      <c r="O18" s="1"/>
      <c r="P18" s="13"/>
      <c r="Q18" s="93">
        <f t="shared" si="7"/>
        <v>0</v>
      </c>
      <c r="R18" s="162">
        <f t="shared" si="8"/>
        <v>0</v>
      </c>
      <c r="S18" s="158"/>
      <c r="T18" s="124" t="s">
        <v>67</v>
      </c>
      <c r="U18" s="124"/>
      <c r="V18" s="125"/>
      <c r="X18" s="174">
        <f t="shared" si="2"/>
        <v>0</v>
      </c>
      <c r="Y18" s="37"/>
      <c r="Z18" s="63">
        <f t="shared" si="3"/>
        <v>0</v>
      </c>
      <c r="AA18" s="64">
        <f t="shared" si="4"/>
        <v>0</v>
      </c>
      <c r="AB18" s="65">
        <f t="shared" si="5"/>
        <v>0</v>
      </c>
      <c r="AC18" s="65">
        <f t="shared" si="6"/>
        <v>0</v>
      </c>
    </row>
    <row r="19" spans="1:29" ht="15.75" customHeight="1">
      <c r="A19" s="172">
        <f>'Pay24_11-13-12'!A19</f>
        <v>0</v>
      </c>
      <c r="B19" s="157">
        <f>'Pay24_11-13-12'!B19</f>
        <v>0</v>
      </c>
      <c r="C19" s="10"/>
      <c r="D19" s="2"/>
      <c r="E19" s="1"/>
      <c r="F19" s="2"/>
      <c r="G19" s="1"/>
      <c r="H19" s="2"/>
      <c r="I19" s="1"/>
      <c r="J19" s="6"/>
      <c r="K19" s="1"/>
      <c r="L19" s="2"/>
      <c r="M19" s="1"/>
      <c r="N19" s="2"/>
      <c r="O19" s="1"/>
      <c r="P19" s="13"/>
      <c r="Q19" s="93">
        <f t="shared" si="7"/>
        <v>0</v>
      </c>
      <c r="R19" s="162">
        <f t="shared" si="8"/>
        <v>0</v>
      </c>
      <c r="S19" s="158"/>
      <c r="T19" s="124" t="s">
        <v>73</v>
      </c>
      <c r="U19" s="124"/>
      <c r="V19" s="125"/>
      <c r="X19" s="174">
        <f t="shared" si="2"/>
        <v>0</v>
      </c>
      <c r="Y19" s="37"/>
      <c r="Z19" s="63">
        <f t="shared" si="3"/>
        <v>0</v>
      </c>
      <c r="AA19" s="64">
        <f t="shared" si="4"/>
        <v>0</v>
      </c>
      <c r="AB19" s="65">
        <f t="shared" si="5"/>
        <v>0</v>
      </c>
      <c r="AC19" s="65">
        <f t="shared" si="6"/>
        <v>0</v>
      </c>
    </row>
    <row r="20" spans="1:29" ht="15.75" customHeight="1" thickBot="1">
      <c r="A20" s="172">
        <f>'Pay24_11-13-12'!A20</f>
        <v>0</v>
      </c>
      <c r="B20" s="157">
        <f>'Pay24_11-13-12'!B20</f>
        <v>0</v>
      </c>
      <c r="C20" s="10"/>
      <c r="D20" s="2"/>
      <c r="E20" s="1"/>
      <c r="F20" s="159"/>
      <c r="G20" s="159"/>
      <c r="H20" s="159"/>
      <c r="I20" s="13"/>
      <c r="J20" s="10"/>
      <c r="K20" s="159"/>
      <c r="L20" s="159"/>
      <c r="M20" s="2"/>
      <c r="N20" s="2"/>
      <c r="O20" s="1"/>
      <c r="P20" s="13"/>
      <c r="Q20" s="93">
        <f t="shared" si="7"/>
        <v>0</v>
      </c>
      <c r="R20" s="162">
        <f t="shared" si="8"/>
        <v>0</v>
      </c>
      <c r="S20" s="160"/>
      <c r="T20" s="126"/>
      <c r="U20" s="143"/>
      <c r="V20" s="144"/>
      <c r="X20" s="174">
        <f t="shared" si="2"/>
        <v>0</v>
      </c>
      <c r="Y20" s="37"/>
      <c r="Z20" s="63">
        <f t="shared" si="3"/>
        <v>0</v>
      </c>
      <c r="AA20" s="64">
        <f t="shared" si="4"/>
        <v>0</v>
      </c>
      <c r="AB20" s="65">
        <f t="shared" si="5"/>
        <v>0</v>
      </c>
      <c r="AC20" s="65">
        <f t="shared" si="6"/>
        <v>0</v>
      </c>
    </row>
    <row r="21" spans="1:29" ht="15.75" customHeight="1">
      <c r="A21" s="172">
        <f>'Pay24_11-13-12'!A21</f>
        <v>0</v>
      </c>
      <c r="B21" s="157">
        <f>'Pay24_11-13-12'!B21</f>
        <v>0</v>
      </c>
      <c r="C21" s="19"/>
      <c r="D21" s="16"/>
      <c r="E21" s="15"/>
      <c r="F21" s="21"/>
      <c r="G21" s="21"/>
      <c r="H21" s="21"/>
      <c r="I21" s="17"/>
      <c r="J21" s="19"/>
      <c r="K21" s="21"/>
      <c r="L21" s="21"/>
      <c r="M21" s="16"/>
      <c r="N21" s="16"/>
      <c r="O21" s="15"/>
      <c r="P21" s="17"/>
      <c r="Q21" s="93">
        <f t="shared" si="7"/>
        <v>0</v>
      </c>
      <c r="R21" s="162">
        <f t="shared" si="8"/>
        <v>0</v>
      </c>
      <c r="S21" s="169"/>
      <c r="T21" s="33"/>
      <c r="U21" s="170"/>
      <c r="V21" s="171"/>
      <c r="X21" s="174">
        <f t="shared" si="2"/>
        <v>0</v>
      </c>
      <c r="Y21" s="37"/>
      <c r="Z21" s="63">
        <f aca="true" t="shared" si="9" ref="Z21:Z29">(AA21+AB21)*Y21</f>
        <v>0</v>
      </c>
      <c r="AA21" s="64">
        <f aca="true" t="shared" si="10" ref="AA21:AA29">IF($B$32&gt;0,80*$Y$11*R21,($Y$11*Q21)+($Y$11*$Q$43*R21))</f>
        <v>0</v>
      </c>
      <c r="AB21" s="65">
        <f aca="true" t="shared" si="11" ref="AB21:AB29">AA21*$Y$12</f>
        <v>0</v>
      </c>
      <c r="AC21" s="65">
        <f aca="true" t="shared" si="12" ref="AC21:AC29">SUM(Z21:AB21)</f>
        <v>0</v>
      </c>
    </row>
    <row r="22" spans="1:29" ht="15.75" customHeight="1">
      <c r="A22" s="172">
        <f>'Pay24_11-13-12'!A22</f>
        <v>0</v>
      </c>
      <c r="B22" s="157">
        <f>'Pay24_11-13-12'!B22</f>
        <v>0</v>
      </c>
      <c r="C22" s="19"/>
      <c r="D22" s="16"/>
      <c r="E22" s="15"/>
      <c r="F22" s="21"/>
      <c r="G22" s="21"/>
      <c r="H22" s="21"/>
      <c r="I22" s="17"/>
      <c r="J22" s="19"/>
      <c r="K22" s="21"/>
      <c r="L22" s="21"/>
      <c r="M22" s="16"/>
      <c r="N22" s="16"/>
      <c r="O22" s="15"/>
      <c r="P22" s="17"/>
      <c r="Q22" s="93">
        <f t="shared" si="7"/>
        <v>0</v>
      </c>
      <c r="R22" s="162">
        <f t="shared" si="8"/>
        <v>0</v>
      </c>
      <c r="S22" s="169"/>
      <c r="T22" s="33"/>
      <c r="U22" s="170"/>
      <c r="V22" s="171"/>
      <c r="X22" s="174">
        <f t="shared" si="2"/>
        <v>0</v>
      </c>
      <c r="Y22" s="37"/>
      <c r="Z22" s="63">
        <f t="shared" si="9"/>
        <v>0</v>
      </c>
      <c r="AA22" s="64">
        <f t="shared" si="10"/>
        <v>0</v>
      </c>
      <c r="AB22" s="65">
        <f t="shared" si="11"/>
        <v>0</v>
      </c>
      <c r="AC22" s="65">
        <f t="shared" si="12"/>
        <v>0</v>
      </c>
    </row>
    <row r="23" spans="1:29" ht="15.75" customHeight="1">
      <c r="A23" s="172">
        <f>'Pay24_11-13-12'!A23</f>
        <v>0</v>
      </c>
      <c r="B23" s="157">
        <f>'Pay24_11-13-12'!B23</f>
        <v>0</v>
      </c>
      <c r="C23" s="19"/>
      <c r="D23" s="16"/>
      <c r="E23" s="15"/>
      <c r="F23" s="21"/>
      <c r="G23" s="21"/>
      <c r="H23" s="21"/>
      <c r="I23" s="17"/>
      <c r="J23" s="19"/>
      <c r="K23" s="21"/>
      <c r="L23" s="21"/>
      <c r="M23" s="16"/>
      <c r="N23" s="16"/>
      <c r="O23" s="15"/>
      <c r="P23" s="17"/>
      <c r="Q23" s="93">
        <f>SUM(C23:P23)</f>
        <v>0</v>
      </c>
      <c r="R23" s="162">
        <f>ROUND(IF(Q23&gt;0,Q23/$Q$32,B23),2)</f>
        <v>0</v>
      </c>
      <c r="S23" s="169"/>
      <c r="T23" s="33"/>
      <c r="U23" s="170"/>
      <c r="V23" s="171"/>
      <c r="X23" s="174">
        <f t="shared" si="2"/>
        <v>0</v>
      </c>
      <c r="Y23" s="37"/>
      <c r="Z23" s="63">
        <f t="shared" si="9"/>
        <v>0</v>
      </c>
      <c r="AA23" s="64">
        <f t="shared" si="10"/>
        <v>0</v>
      </c>
      <c r="AB23" s="65">
        <f t="shared" si="11"/>
        <v>0</v>
      </c>
      <c r="AC23" s="65">
        <f t="shared" si="12"/>
        <v>0</v>
      </c>
    </row>
    <row r="24" spans="1:29" ht="15.75" customHeight="1">
      <c r="A24" s="172">
        <f>'Pay24_11-13-12'!A24</f>
        <v>0</v>
      </c>
      <c r="B24" s="157">
        <f>'Pay24_11-13-12'!B24</f>
        <v>0</v>
      </c>
      <c r="C24" s="19"/>
      <c r="D24" s="16"/>
      <c r="E24" s="15"/>
      <c r="F24" s="21"/>
      <c r="G24" s="21"/>
      <c r="H24" s="21"/>
      <c r="I24" s="17"/>
      <c r="J24" s="19"/>
      <c r="K24" s="21"/>
      <c r="L24" s="21"/>
      <c r="M24" s="16"/>
      <c r="N24" s="16"/>
      <c r="O24" s="15"/>
      <c r="P24" s="17"/>
      <c r="Q24" s="93">
        <f>SUM(C24:P24)</f>
        <v>0</v>
      </c>
      <c r="R24" s="162">
        <f>ROUND(IF(Q24&gt;0,Q24/$Q$32,B24),2)</f>
        <v>0</v>
      </c>
      <c r="S24" s="169"/>
      <c r="T24" s="33"/>
      <c r="U24" s="170"/>
      <c r="V24" s="171"/>
      <c r="X24" s="174">
        <f t="shared" si="2"/>
        <v>0</v>
      </c>
      <c r="Y24" s="37"/>
      <c r="Z24" s="63">
        <f t="shared" si="9"/>
        <v>0</v>
      </c>
      <c r="AA24" s="64">
        <f t="shared" si="10"/>
        <v>0</v>
      </c>
      <c r="AB24" s="65">
        <f t="shared" si="11"/>
        <v>0</v>
      </c>
      <c r="AC24" s="65">
        <f t="shared" si="12"/>
        <v>0</v>
      </c>
    </row>
    <row r="25" spans="1:29" ht="15.75" customHeight="1">
      <c r="A25" s="172">
        <f>'Pay24_11-13-12'!A25</f>
        <v>0</v>
      </c>
      <c r="B25" s="157">
        <f>'Pay24_11-13-12'!B25</f>
        <v>0</v>
      </c>
      <c r="C25" s="19"/>
      <c r="D25" s="16"/>
      <c r="E25" s="15"/>
      <c r="F25" s="21"/>
      <c r="G25" s="21"/>
      <c r="H25" s="21"/>
      <c r="I25" s="17"/>
      <c r="J25" s="19"/>
      <c r="K25" s="21"/>
      <c r="L25" s="21"/>
      <c r="M25" s="16"/>
      <c r="N25" s="16"/>
      <c r="O25" s="15"/>
      <c r="P25" s="17"/>
      <c r="Q25" s="93">
        <f>SUM(C25:P25)</f>
        <v>0</v>
      </c>
      <c r="R25" s="162">
        <f>ROUND(IF(Q25&gt;0,Q25/$Q$32,B25),2)</f>
        <v>0</v>
      </c>
      <c r="S25" s="169"/>
      <c r="T25" s="33"/>
      <c r="U25" s="170"/>
      <c r="V25" s="171"/>
      <c r="X25" s="174">
        <f t="shared" si="2"/>
        <v>0</v>
      </c>
      <c r="Y25" s="37"/>
      <c r="Z25" s="63">
        <f t="shared" si="9"/>
        <v>0</v>
      </c>
      <c r="AA25" s="64">
        <f t="shared" si="10"/>
        <v>0</v>
      </c>
      <c r="AB25" s="65">
        <f t="shared" si="11"/>
        <v>0</v>
      </c>
      <c r="AC25" s="65">
        <f t="shared" si="12"/>
        <v>0</v>
      </c>
    </row>
    <row r="26" spans="1:29" ht="15.75" customHeight="1">
      <c r="A26" s="172">
        <f>'Pay24_11-13-12'!A26</f>
        <v>0</v>
      </c>
      <c r="B26" s="157">
        <f>'Pay24_11-13-12'!B26</f>
        <v>0</v>
      </c>
      <c r="C26" s="19"/>
      <c r="D26" s="16"/>
      <c r="E26" s="15"/>
      <c r="F26" s="21"/>
      <c r="G26" s="21"/>
      <c r="H26" s="21"/>
      <c r="I26" s="17"/>
      <c r="J26" s="19"/>
      <c r="K26" s="21"/>
      <c r="L26" s="21"/>
      <c r="M26" s="16"/>
      <c r="N26" s="16"/>
      <c r="O26" s="15"/>
      <c r="P26" s="17"/>
      <c r="Q26" s="93">
        <f>SUM(C26:P26)</f>
        <v>0</v>
      </c>
      <c r="R26" s="162">
        <f>ROUND(IF(Q26&gt;0,Q26/$Q$32,B26),2)</f>
        <v>0</v>
      </c>
      <c r="S26" s="169"/>
      <c r="T26" s="33"/>
      <c r="U26" s="170"/>
      <c r="V26" s="171"/>
      <c r="X26" s="174">
        <f t="shared" si="2"/>
        <v>0</v>
      </c>
      <c r="Y26" s="37"/>
      <c r="Z26" s="63">
        <f t="shared" si="9"/>
        <v>0</v>
      </c>
      <c r="AA26" s="64">
        <f t="shared" si="10"/>
        <v>0</v>
      </c>
      <c r="AB26" s="65">
        <f t="shared" si="11"/>
        <v>0</v>
      </c>
      <c r="AC26" s="65">
        <f t="shared" si="12"/>
        <v>0</v>
      </c>
    </row>
    <row r="27" spans="1:29" ht="15.75" customHeight="1">
      <c r="A27" s="172">
        <f>'Pay24_11-13-12'!A27</f>
        <v>0</v>
      </c>
      <c r="B27" s="157">
        <f>'Pay24_11-13-12'!B27</f>
        <v>0</v>
      </c>
      <c r="C27" s="19"/>
      <c r="D27" s="16"/>
      <c r="E27" s="15"/>
      <c r="F27" s="21"/>
      <c r="G27" s="21"/>
      <c r="H27" s="21"/>
      <c r="I27" s="17"/>
      <c r="J27" s="19"/>
      <c r="K27" s="21"/>
      <c r="L27" s="21"/>
      <c r="M27" s="16"/>
      <c r="N27" s="16"/>
      <c r="O27" s="15"/>
      <c r="P27" s="17"/>
      <c r="Q27" s="93">
        <f t="shared" si="7"/>
        <v>0</v>
      </c>
      <c r="R27" s="162">
        <f t="shared" si="8"/>
        <v>0</v>
      </c>
      <c r="S27" s="169"/>
      <c r="T27" s="33"/>
      <c r="U27" s="170"/>
      <c r="V27" s="171"/>
      <c r="X27" s="174">
        <f t="shared" si="2"/>
        <v>0</v>
      </c>
      <c r="Y27" s="37"/>
      <c r="Z27" s="63">
        <f t="shared" si="9"/>
        <v>0</v>
      </c>
      <c r="AA27" s="64">
        <f t="shared" si="10"/>
        <v>0</v>
      </c>
      <c r="AB27" s="65">
        <f t="shared" si="11"/>
        <v>0</v>
      </c>
      <c r="AC27" s="65">
        <f t="shared" si="12"/>
        <v>0</v>
      </c>
    </row>
    <row r="28" spans="1:29" ht="15.75" customHeight="1">
      <c r="A28" s="172">
        <f>'Pay24_11-13-12'!A28</f>
        <v>0</v>
      </c>
      <c r="B28" s="157">
        <f>'Pay24_11-13-12'!B28</f>
        <v>0</v>
      </c>
      <c r="C28" s="19"/>
      <c r="D28" s="16"/>
      <c r="E28" s="15"/>
      <c r="F28" s="21"/>
      <c r="G28" s="21"/>
      <c r="H28" s="21"/>
      <c r="I28" s="17"/>
      <c r="J28" s="19"/>
      <c r="K28" s="21"/>
      <c r="L28" s="21"/>
      <c r="M28" s="16"/>
      <c r="N28" s="16"/>
      <c r="O28" s="15"/>
      <c r="P28" s="17"/>
      <c r="Q28" s="93">
        <f t="shared" si="7"/>
        <v>0</v>
      </c>
      <c r="R28" s="162">
        <f t="shared" si="8"/>
        <v>0</v>
      </c>
      <c r="S28" s="169"/>
      <c r="T28" s="33"/>
      <c r="U28" s="170"/>
      <c r="V28" s="171"/>
      <c r="X28" s="174">
        <f t="shared" si="2"/>
        <v>0</v>
      </c>
      <c r="Y28" s="37"/>
      <c r="Z28" s="63">
        <f t="shared" si="9"/>
        <v>0</v>
      </c>
      <c r="AA28" s="64">
        <f t="shared" si="10"/>
        <v>0</v>
      </c>
      <c r="AB28" s="65">
        <f t="shared" si="11"/>
        <v>0</v>
      </c>
      <c r="AC28" s="65">
        <f t="shared" si="12"/>
        <v>0</v>
      </c>
    </row>
    <row r="29" spans="1:29" ht="15.75" customHeight="1">
      <c r="A29" s="172">
        <f>'Pay24_11-13-12'!A29</f>
        <v>0</v>
      </c>
      <c r="B29" s="157">
        <f>'Pay24_11-13-12'!B29</f>
        <v>0</v>
      </c>
      <c r="C29" s="19"/>
      <c r="D29" s="16"/>
      <c r="E29" s="15"/>
      <c r="F29" s="21"/>
      <c r="G29" s="21"/>
      <c r="H29" s="21"/>
      <c r="I29" s="17"/>
      <c r="J29" s="19"/>
      <c r="K29" s="21"/>
      <c r="L29" s="21"/>
      <c r="M29" s="16"/>
      <c r="N29" s="16"/>
      <c r="O29" s="15"/>
      <c r="P29" s="17"/>
      <c r="Q29" s="93">
        <f t="shared" si="7"/>
        <v>0</v>
      </c>
      <c r="R29" s="162">
        <f t="shared" si="8"/>
        <v>0</v>
      </c>
      <c r="S29" s="169"/>
      <c r="T29" s="33"/>
      <c r="U29" s="170"/>
      <c r="V29" s="171"/>
      <c r="X29" s="174">
        <f t="shared" si="2"/>
        <v>0</v>
      </c>
      <c r="Y29" s="37"/>
      <c r="Z29" s="63">
        <f t="shared" si="9"/>
        <v>0</v>
      </c>
      <c r="AA29" s="64">
        <f t="shared" si="10"/>
        <v>0</v>
      </c>
      <c r="AB29" s="65">
        <f t="shared" si="11"/>
        <v>0</v>
      </c>
      <c r="AC29" s="65">
        <f t="shared" si="12"/>
        <v>0</v>
      </c>
    </row>
    <row r="30" spans="1:29" ht="15.75" customHeight="1" thickBot="1">
      <c r="A30" s="172">
        <f>'Pay24_11-13-12'!A30</f>
        <v>0</v>
      </c>
      <c r="B30" s="157">
        <f>'Pay24_11-13-12'!B30</f>
        <v>0</v>
      </c>
      <c r="C30" s="19"/>
      <c r="D30" s="16"/>
      <c r="E30" s="15"/>
      <c r="F30" s="21"/>
      <c r="G30" s="16"/>
      <c r="H30" s="15"/>
      <c r="I30" s="17"/>
      <c r="J30" s="19"/>
      <c r="K30" s="16"/>
      <c r="L30" s="15"/>
      <c r="M30" s="21"/>
      <c r="N30" s="16"/>
      <c r="O30" s="15"/>
      <c r="P30" s="17"/>
      <c r="Q30" s="93">
        <f t="shared" si="7"/>
        <v>0</v>
      </c>
      <c r="R30" s="162">
        <f t="shared" si="8"/>
        <v>0</v>
      </c>
      <c r="S30" s="3"/>
      <c r="T30" s="3"/>
      <c r="U30" s="3"/>
      <c r="V30" s="153"/>
      <c r="X30" s="174">
        <f t="shared" si="2"/>
        <v>0</v>
      </c>
      <c r="Y30" s="37"/>
      <c r="Z30" s="63">
        <f t="shared" si="3"/>
        <v>0</v>
      </c>
      <c r="AA30" s="64">
        <f t="shared" si="4"/>
        <v>0</v>
      </c>
      <c r="AB30" s="65">
        <f t="shared" si="5"/>
        <v>0</v>
      </c>
      <c r="AC30" s="65">
        <f t="shared" si="6"/>
        <v>0</v>
      </c>
    </row>
    <row r="31" spans="1:29" ht="15.75" customHeight="1" thickBot="1">
      <c r="A31" s="172">
        <f>'Pay24_11-13-12'!A31</f>
        <v>0</v>
      </c>
      <c r="B31" s="157">
        <f>'Pay24_11-13-12'!B31</f>
        <v>0</v>
      </c>
      <c r="C31" s="20"/>
      <c r="D31" s="4"/>
      <c r="E31" s="23"/>
      <c r="F31" s="5"/>
      <c r="G31" s="4"/>
      <c r="H31" s="5"/>
      <c r="I31" s="12"/>
      <c r="J31" s="11"/>
      <c r="K31" s="4"/>
      <c r="L31" s="5"/>
      <c r="M31" s="4"/>
      <c r="N31" s="5"/>
      <c r="O31" s="4"/>
      <c r="P31" s="18"/>
      <c r="Q31" s="93">
        <f t="shared" si="7"/>
        <v>0</v>
      </c>
      <c r="R31" s="163">
        <f t="shared" si="8"/>
        <v>0</v>
      </c>
      <c r="S31" s="205" t="s">
        <v>70</v>
      </c>
      <c r="T31" s="205"/>
      <c r="U31" s="205"/>
      <c r="V31" s="206"/>
      <c r="X31" s="175">
        <f t="shared" si="2"/>
        <v>0</v>
      </c>
      <c r="Y31" s="38"/>
      <c r="Z31" s="66">
        <f t="shared" si="3"/>
        <v>0</v>
      </c>
      <c r="AA31" s="67">
        <f t="shared" si="4"/>
        <v>0</v>
      </c>
      <c r="AB31" s="68">
        <f t="shared" si="5"/>
        <v>0</v>
      </c>
      <c r="AC31" s="68">
        <f t="shared" si="6"/>
        <v>0</v>
      </c>
    </row>
    <row r="32" spans="1:29" ht="15.75" customHeight="1" thickBot="1">
      <c r="A32" s="95" t="s">
        <v>33</v>
      </c>
      <c r="B32" s="96">
        <f aca="true" t="shared" si="13" ref="B32:R32">SUM(B15:B31)</f>
        <v>1</v>
      </c>
      <c r="C32" s="97">
        <f t="shared" si="13"/>
        <v>0</v>
      </c>
      <c r="D32" s="98">
        <f t="shared" si="13"/>
        <v>0</v>
      </c>
      <c r="E32" s="98">
        <f t="shared" si="13"/>
        <v>0</v>
      </c>
      <c r="F32" s="98">
        <f t="shared" si="13"/>
        <v>0</v>
      </c>
      <c r="G32" s="98">
        <f t="shared" si="13"/>
        <v>0</v>
      </c>
      <c r="H32" s="98">
        <f t="shared" si="13"/>
        <v>0</v>
      </c>
      <c r="I32" s="98">
        <f t="shared" si="13"/>
        <v>0</v>
      </c>
      <c r="J32" s="97">
        <f t="shared" si="13"/>
        <v>0</v>
      </c>
      <c r="K32" s="98">
        <f t="shared" si="13"/>
        <v>0</v>
      </c>
      <c r="L32" s="98">
        <f t="shared" si="13"/>
        <v>0</v>
      </c>
      <c r="M32" s="98">
        <f t="shared" si="13"/>
        <v>0</v>
      </c>
      <c r="N32" s="98">
        <f t="shared" si="13"/>
        <v>0</v>
      </c>
      <c r="O32" s="98">
        <f t="shared" si="13"/>
        <v>0</v>
      </c>
      <c r="P32" s="99">
        <f t="shared" si="13"/>
        <v>0</v>
      </c>
      <c r="Q32" s="94">
        <f t="shared" si="13"/>
        <v>0</v>
      </c>
      <c r="R32" s="145">
        <f t="shared" si="13"/>
        <v>1</v>
      </c>
      <c r="S32" s="135" t="s">
        <v>56</v>
      </c>
      <c r="T32" s="136" t="s">
        <v>55</v>
      </c>
      <c r="U32" s="136" t="s">
        <v>68</v>
      </c>
      <c r="V32" s="136" t="s">
        <v>69</v>
      </c>
      <c r="X32" s="69" t="s">
        <v>2</v>
      </c>
      <c r="Y32" s="70"/>
      <c r="Z32" s="71">
        <f>SUM(Z15:Z31)</f>
        <v>0</v>
      </c>
      <c r="AA32" s="72">
        <f>SUM(AA15:AA31)</f>
        <v>0</v>
      </c>
      <c r="AB32" s="71">
        <f>SUM(AB15:AB31)</f>
        <v>0</v>
      </c>
      <c r="AC32" s="71">
        <f>SUM(AC15:AC31)</f>
        <v>0</v>
      </c>
    </row>
    <row r="33" spans="1:22" ht="15.75" customHeight="1" thickBot="1">
      <c r="A33" s="100" t="s">
        <v>3</v>
      </c>
      <c r="B33" s="101"/>
      <c r="C33" s="102">
        <f aca="true" t="shared" si="14" ref="C33:P33">C14</f>
        <v>4</v>
      </c>
      <c r="D33" s="103">
        <f t="shared" si="14"/>
        <v>5</v>
      </c>
      <c r="E33" s="103">
        <f t="shared" si="14"/>
        <v>6</v>
      </c>
      <c r="F33" s="104">
        <f t="shared" si="14"/>
        <v>7</v>
      </c>
      <c r="G33" s="103">
        <f t="shared" si="14"/>
        <v>1</v>
      </c>
      <c r="H33" s="104">
        <f t="shared" si="14"/>
        <v>2</v>
      </c>
      <c r="I33" s="105">
        <f t="shared" si="14"/>
        <v>3</v>
      </c>
      <c r="J33" s="102">
        <f t="shared" si="14"/>
        <v>4</v>
      </c>
      <c r="K33" s="103">
        <f t="shared" si="14"/>
        <v>5</v>
      </c>
      <c r="L33" s="104">
        <f t="shared" si="14"/>
        <v>6</v>
      </c>
      <c r="M33" s="103">
        <f t="shared" si="14"/>
        <v>7</v>
      </c>
      <c r="N33" s="103">
        <f t="shared" si="14"/>
        <v>1</v>
      </c>
      <c r="O33" s="104">
        <f t="shared" si="14"/>
        <v>2</v>
      </c>
      <c r="P33" s="105">
        <f t="shared" si="14"/>
        <v>3</v>
      </c>
      <c r="Q33" s="92" t="s">
        <v>2</v>
      </c>
      <c r="R33" s="227"/>
      <c r="S33" s="137" t="s">
        <v>57</v>
      </c>
      <c r="T33" s="137" t="s">
        <v>50</v>
      </c>
      <c r="U33" s="137" t="s">
        <v>11</v>
      </c>
      <c r="V33" s="137" t="s">
        <v>11</v>
      </c>
    </row>
    <row r="34" spans="1:22" ht="13.5" customHeight="1">
      <c r="A34" s="106" t="s">
        <v>4</v>
      </c>
      <c r="B34" s="107"/>
      <c r="C34" s="9"/>
      <c r="D34" s="7"/>
      <c r="E34" s="8"/>
      <c r="F34" s="7"/>
      <c r="G34" s="8"/>
      <c r="H34" s="7"/>
      <c r="I34" s="8"/>
      <c r="J34" s="24"/>
      <c r="K34" s="8"/>
      <c r="L34" s="7"/>
      <c r="M34" s="8"/>
      <c r="N34" s="7"/>
      <c r="O34" s="8"/>
      <c r="P34" s="25"/>
      <c r="Q34" s="74">
        <f aca="true" t="shared" si="15" ref="Q34:Q42">SUM(C34:P34)</f>
        <v>0</v>
      </c>
      <c r="R34" s="187"/>
      <c r="S34" s="146"/>
      <c r="T34" s="154"/>
      <c r="U34" s="134"/>
      <c r="V34" s="140"/>
    </row>
    <row r="35" spans="1:22" ht="13.5" customHeight="1">
      <c r="A35" s="106" t="s">
        <v>0</v>
      </c>
      <c r="B35" s="107"/>
      <c r="C35" s="10"/>
      <c r="D35" s="2"/>
      <c r="E35" s="1"/>
      <c r="F35" s="2"/>
      <c r="G35" s="1"/>
      <c r="H35" s="2"/>
      <c r="I35" s="1"/>
      <c r="J35" s="6"/>
      <c r="K35" s="1"/>
      <c r="L35" s="2"/>
      <c r="M35" s="1"/>
      <c r="N35" s="2"/>
      <c r="O35" s="1"/>
      <c r="P35" s="13"/>
      <c r="Q35" s="75">
        <f t="shared" si="15"/>
        <v>0</v>
      </c>
      <c r="R35" s="187"/>
      <c r="S35" s="147"/>
      <c r="T35" s="155"/>
      <c r="U35" s="133"/>
      <c r="V35" s="141"/>
    </row>
    <row r="36" spans="1:22" ht="13.5" customHeight="1">
      <c r="A36" s="106" t="s">
        <v>5</v>
      </c>
      <c r="B36" s="107"/>
      <c r="C36" s="10"/>
      <c r="D36" s="2"/>
      <c r="E36" s="1"/>
      <c r="F36" s="2"/>
      <c r="G36" s="1"/>
      <c r="H36" s="2"/>
      <c r="I36" s="1"/>
      <c r="J36" s="6"/>
      <c r="K36" s="1"/>
      <c r="L36" s="2"/>
      <c r="M36" s="1"/>
      <c r="N36" s="2"/>
      <c r="O36" s="1"/>
      <c r="P36" s="13"/>
      <c r="Q36" s="75">
        <f t="shared" si="15"/>
        <v>0</v>
      </c>
      <c r="R36" s="187"/>
      <c r="S36" s="147"/>
      <c r="T36" s="155"/>
      <c r="U36" s="133"/>
      <c r="V36" s="141"/>
    </row>
    <row r="37" spans="1:22" ht="13.5" customHeight="1">
      <c r="A37" s="106" t="s">
        <v>6</v>
      </c>
      <c r="B37" s="107"/>
      <c r="C37" s="10"/>
      <c r="D37" s="2"/>
      <c r="E37" s="1"/>
      <c r="F37" s="2"/>
      <c r="G37" s="1"/>
      <c r="H37" s="2"/>
      <c r="I37" s="1"/>
      <c r="J37" s="6"/>
      <c r="K37" s="1"/>
      <c r="L37" s="2"/>
      <c r="M37" s="1"/>
      <c r="N37" s="2"/>
      <c r="O37" s="1"/>
      <c r="P37" s="13"/>
      <c r="Q37" s="75">
        <f t="shared" si="15"/>
        <v>0</v>
      </c>
      <c r="R37" s="187"/>
      <c r="S37" s="147"/>
      <c r="T37" s="155"/>
      <c r="U37" s="133"/>
      <c r="V37" s="141"/>
    </row>
    <row r="38" spans="1:22" ht="13.5" customHeight="1">
      <c r="A38" s="106" t="s">
        <v>7</v>
      </c>
      <c r="B38" s="107"/>
      <c r="C38" s="10"/>
      <c r="D38" s="2"/>
      <c r="E38" s="1"/>
      <c r="F38" s="2"/>
      <c r="G38" s="1"/>
      <c r="H38" s="2"/>
      <c r="I38" s="1"/>
      <c r="J38" s="6"/>
      <c r="K38" s="1"/>
      <c r="L38" s="2"/>
      <c r="M38" s="1"/>
      <c r="N38" s="2"/>
      <c r="O38" s="1"/>
      <c r="P38" s="13"/>
      <c r="Q38" s="75">
        <f t="shared" si="15"/>
        <v>0</v>
      </c>
      <c r="R38" s="187"/>
      <c r="S38" s="147"/>
      <c r="T38" s="155"/>
      <c r="U38" s="133"/>
      <c r="V38" s="141"/>
    </row>
    <row r="39" spans="1:22" ht="13.5" customHeight="1">
      <c r="A39" s="106" t="s">
        <v>8</v>
      </c>
      <c r="B39" s="107"/>
      <c r="C39" s="10"/>
      <c r="D39" s="2"/>
      <c r="E39" s="1"/>
      <c r="F39" s="2"/>
      <c r="G39" s="1"/>
      <c r="H39" s="2"/>
      <c r="I39" s="1"/>
      <c r="J39" s="6"/>
      <c r="K39" s="1"/>
      <c r="L39" s="2"/>
      <c r="M39" s="1"/>
      <c r="N39" s="2"/>
      <c r="O39" s="1"/>
      <c r="P39" s="13"/>
      <c r="Q39" s="75">
        <f t="shared" si="15"/>
        <v>0</v>
      </c>
      <c r="R39" s="187"/>
      <c r="S39" s="147"/>
      <c r="T39" s="155"/>
      <c r="U39" s="133"/>
      <c r="V39" s="141"/>
    </row>
    <row r="40" spans="1:22" ht="13.5" customHeight="1">
      <c r="A40" s="106" t="s">
        <v>30</v>
      </c>
      <c r="B40" s="107"/>
      <c r="C40" s="10"/>
      <c r="D40" s="2"/>
      <c r="E40" s="1"/>
      <c r="F40" s="2"/>
      <c r="G40" s="1"/>
      <c r="H40" s="2"/>
      <c r="I40" s="1"/>
      <c r="J40" s="6"/>
      <c r="K40" s="1"/>
      <c r="L40" s="2"/>
      <c r="M40" s="1"/>
      <c r="N40" s="2"/>
      <c r="O40" s="1"/>
      <c r="P40" s="13"/>
      <c r="Q40" s="75">
        <f t="shared" si="15"/>
        <v>0</v>
      </c>
      <c r="R40" s="187"/>
      <c r="S40" s="147"/>
      <c r="T40" s="155"/>
      <c r="U40" s="133"/>
      <c r="V40" s="141"/>
    </row>
    <row r="41" spans="1:22" ht="13.5" customHeight="1">
      <c r="A41" s="106" t="s">
        <v>1</v>
      </c>
      <c r="B41" s="107"/>
      <c r="C41" s="10"/>
      <c r="D41" s="2"/>
      <c r="E41" s="1"/>
      <c r="F41" s="2"/>
      <c r="G41" s="1"/>
      <c r="H41" s="2"/>
      <c r="I41" s="1"/>
      <c r="J41" s="6"/>
      <c r="K41" s="1"/>
      <c r="L41" s="2"/>
      <c r="M41" s="1"/>
      <c r="N41" s="2"/>
      <c r="O41" s="1"/>
      <c r="P41" s="13"/>
      <c r="Q41" s="75">
        <f t="shared" si="15"/>
        <v>0</v>
      </c>
      <c r="R41" s="187"/>
      <c r="S41" s="147"/>
      <c r="T41" s="155"/>
      <c r="U41" s="133"/>
      <c r="V41" s="141"/>
    </row>
    <row r="42" spans="1:22" ht="13.5" customHeight="1" thickBot="1">
      <c r="A42" s="106" t="s">
        <v>9</v>
      </c>
      <c r="B42" s="107"/>
      <c r="C42" s="11"/>
      <c r="D42" s="4"/>
      <c r="E42" s="5"/>
      <c r="F42" s="4"/>
      <c r="G42" s="5"/>
      <c r="H42" s="4"/>
      <c r="I42" s="5"/>
      <c r="J42" s="26"/>
      <c r="K42" s="5"/>
      <c r="L42" s="4"/>
      <c r="M42" s="5"/>
      <c r="N42" s="4"/>
      <c r="O42" s="5"/>
      <c r="P42" s="14"/>
      <c r="Q42" s="76">
        <f t="shared" si="15"/>
        <v>0</v>
      </c>
      <c r="R42" s="187"/>
      <c r="S42" s="147"/>
      <c r="T42" s="155"/>
      <c r="U42" s="133"/>
      <c r="V42" s="141"/>
    </row>
    <row r="43" spans="1:22" ht="13.5" customHeight="1" thickBot="1">
      <c r="A43" s="106" t="s">
        <v>32</v>
      </c>
      <c r="B43" s="107"/>
      <c r="C43" s="111">
        <f aca="true" t="shared" si="16" ref="C43:Q43">SUM(C34:C42)</f>
        <v>0</v>
      </c>
      <c r="D43" s="111">
        <f t="shared" si="16"/>
        <v>0</v>
      </c>
      <c r="E43" s="111">
        <f t="shared" si="16"/>
        <v>0</v>
      </c>
      <c r="F43" s="111">
        <f t="shared" si="16"/>
        <v>0</v>
      </c>
      <c r="G43" s="111">
        <f t="shared" si="16"/>
        <v>0</v>
      </c>
      <c r="H43" s="111">
        <f t="shared" si="16"/>
        <v>0</v>
      </c>
      <c r="I43" s="111">
        <f t="shared" si="16"/>
        <v>0</v>
      </c>
      <c r="J43" s="111">
        <f t="shared" si="16"/>
        <v>0</v>
      </c>
      <c r="K43" s="111">
        <f t="shared" si="16"/>
        <v>0</v>
      </c>
      <c r="L43" s="111">
        <f t="shared" si="16"/>
        <v>0</v>
      </c>
      <c r="M43" s="111">
        <f t="shared" si="16"/>
        <v>0</v>
      </c>
      <c r="N43" s="111">
        <f t="shared" si="16"/>
        <v>0</v>
      </c>
      <c r="O43" s="111">
        <f t="shared" si="16"/>
        <v>0</v>
      </c>
      <c r="P43" s="112">
        <f t="shared" si="16"/>
        <v>0</v>
      </c>
      <c r="Q43" s="113">
        <f t="shared" si="16"/>
        <v>0</v>
      </c>
      <c r="R43" s="187"/>
      <c r="S43" s="147"/>
      <c r="T43" s="155"/>
      <c r="U43" s="133"/>
      <c r="V43" s="141"/>
    </row>
    <row r="44" spans="1:22" ht="16.5" customHeight="1" thickBot="1">
      <c r="A44" s="108" t="s">
        <v>34</v>
      </c>
      <c r="B44" s="107"/>
      <c r="C44" s="114">
        <f aca="true" t="shared" si="17" ref="C44:Q44">C43+C32</f>
        <v>0</v>
      </c>
      <c r="D44" s="114">
        <f t="shared" si="17"/>
        <v>0</v>
      </c>
      <c r="E44" s="114">
        <f t="shared" si="17"/>
        <v>0</v>
      </c>
      <c r="F44" s="114">
        <f t="shared" si="17"/>
        <v>0</v>
      </c>
      <c r="G44" s="114">
        <f t="shared" si="17"/>
        <v>0</v>
      </c>
      <c r="H44" s="114">
        <f t="shared" si="17"/>
        <v>0</v>
      </c>
      <c r="I44" s="114">
        <f t="shared" si="17"/>
        <v>0</v>
      </c>
      <c r="J44" s="114">
        <f t="shared" si="17"/>
        <v>0</v>
      </c>
      <c r="K44" s="114">
        <f t="shared" si="17"/>
        <v>0</v>
      </c>
      <c r="L44" s="114">
        <f t="shared" si="17"/>
        <v>0</v>
      </c>
      <c r="M44" s="114">
        <f t="shared" si="17"/>
        <v>0</v>
      </c>
      <c r="N44" s="114">
        <f t="shared" si="17"/>
        <v>0</v>
      </c>
      <c r="O44" s="114">
        <f t="shared" si="17"/>
        <v>0</v>
      </c>
      <c r="P44" s="114">
        <f t="shared" si="17"/>
        <v>0</v>
      </c>
      <c r="Q44" s="114">
        <f t="shared" si="17"/>
        <v>0</v>
      </c>
      <c r="R44" s="187"/>
      <c r="S44" s="148" t="s">
        <v>2</v>
      </c>
      <c r="T44" s="156">
        <f>SUM(T34:T43)</f>
        <v>0</v>
      </c>
      <c r="U44" s="150"/>
      <c r="V44" s="151"/>
    </row>
    <row r="45" spans="1:22" ht="16.5" customHeight="1" thickBot="1">
      <c r="A45" s="285"/>
      <c r="B45" s="286"/>
      <c r="C45" s="283" t="s">
        <v>44</v>
      </c>
      <c r="D45" s="284"/>
      <c r="E45" s="284"/>
      <c r="F45" s="284"/>
      <c r="G45" s="239"/>
      <c r="H45" s="238">
        <f>SUM(C44:I44)</f>
        <v>0</v>
      </c>
      <c r="I45" s="239"/>
      <c r="J45" s="283" t="s">
        <v>45</v>
      </c>
      <c r="K45" s="284"/>
      <c r="L45" s="284"/>
      <c r="M45" s="284"/>
      <c r="N45" s="239"/>
      <c r="O45" s="238">
        <f>SUM(J44:P44)</f>
        <v>0</v>
      </c>
      <c r="P45" s="239"/>
      <c r="Q45" s="281"/>
      <c r="R45" s="189"/>
      <c r="S45" s="275" t="s">
        <v>74</v>
      </c>
      <c r="T45" s="276"/>
      <c r="U45" s="276"/>
      <c r="V45" s="277"/>
    </row>
    <row r="46" spans="1:22" ht="16.5" customHeight="1" thickBot="1">
      <c r="A46" s="109"/>
      <c r="B46" s="110"/>
      <c r="C46" s="182" t="s">
        <v>13</v>
      </c>
      <c r="D46" s="184"/>
      <c r="E46" s="180"/>
      <c r="F46" s="181"/>
      <c r="G46" s="182" t="s">
        <v>22</v>
      </c>
      <c r="H46" s="183"/>
      <c r="I46" s="184"/>
      <c r="J46" s="180"/>
      <c r="K46" s="181"/>
      <c r="L46" s="182" t="s">
        <v>23</v>
      </c>
      <c r="M46" s="183"/>
      <c r="N46" s="184"/>
      <c r="O46" s="180"/>
      <c r="P46" s="181"/>
      <c r="Q46" s="282"/>
      <c r="R46" s="48"/>
      <c r="S46" s="278" t="s">
        <v>104</v>
      </c>
      <c r="T46" s="279"/>
      <c r="U46" s="279"/>
      <c r="V46" s="280"/>
    </row>
    <row r="47" spans="1:22" ht="12" customHeight="1">
      <c r="A47" s="187"/>
      <c r="B47" s="188"/>
      <c r="C47" s="188"/>
      <c r="D47" s="188"/>
      <c r="E47" s="188"/>
      <c r="F47" s="188"/>
      <c r="G47" s="188"/>
      <c r="H47" s="188"/>
      <c r="I47" s="188"/>
      <c r="J47" s="188"/>
      <c r="K47" s="188"/>
      <c r="L47" s="188"/>
      <c r="M47" s="188"/>
      <c r="N47" s="188"/>
      <c r="O47" s="188"/>
      <c r="P47" s="188"/>
      <c r="Q47" s="188"/>
      <c r="R47" s="189"/>
      <c r="S47" s="278" t="s">
        <v>105</v>
      </c>
      <c r="T47" s="279"/>
      <c r="U47" s="279"/>
      <c r="V47" s="280"/>
    </row>
    <row r="48" spans="1:22" ht="16.5" customHeight="1" thickBot="1">
      <c r="A48" s="41" t="s">
        <v>51</v>
      </c>
      <c r="B48" s="185"/>
      <c r="C48" s="185"/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5"/>
      <c r="R48" s="186"/>
      <c r="S48" s="272"/>
      <c r="T48" s="273"/>
      <c r="U48" s="273"/>
      <c r="V48" s="274"/>
    </row>
    <row r="49" spans="1:22" ht="16.5" customHeight="1">
      <c r="A49" s="187"/>
      <c r="B49" s="199"/>
      <c r="C49" s="199"/>
      <c r="D49" s="199"/>
      <c r="E49" s="199"/>
      <c r="F49" s="199"/>
      <c r="G49" s="199"/>
      <c r="H49" s="199"/>
      <c r="I49" s="199"/>
      <c r="J49" s="199"/>
      <c r="K49" s="199"/>
      <c r="L49" s="199"/>
      <c r="M49" s="199"/>
      <c r="N49" s="199"/>
      <c r="O49" s="199"/>
      <c r="P49" s="199"/>
      <c r="Q49" s="199"/>
      <c r="R49" s="200"/>
      <c r="S49" s="190"/>
      <c r="T49" s="191"/>
      <c r="U49" s="191"/>
      <c r="V49" s="192"/>
    </row>
    <row r="50" spans="1:22" ht="16.5" customHeight="1">
      <c r="A50" s="187"/>
      <c r="B50" s="199"/>
      <c r="C50" s="199"/>
      <c r="D50" s="199"/>
      <c r="E50" s="199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200"/>
      <c r="S50" s="193"/>
      <c r="T50" s="194"/>
      <c r="U50" s="194"/>
      <c r="V50" s="195"/>
    </row>
    <row r="51" spans="1:22" ht="16.5" customHeight="1">
      <c r="A51" s="187"/>
      <c r="B51" s="199"/>
      <c r="C51" s="199"/>
      <c r="D51" s="199"/>
      <c r="E51" s="199"/>
      <c r="F51" s="199"/>
      <c r="G51" s="199"/>
      <c r="H51" s="199"/>
      <c r="I51" s="199"/>
      <c r="J51" s="199"/>
      <c r="K51" s="199"/>
      <c r="L51" s="199"/>
      <c r="M51" s="199"/>
      <c r="N51" s="199"/>
      <c r="O51" s="199"/>
      <c r="P51" s="199"/>
      <c r="Q51" s="199"/>
      <c r="R51" s="200"/>
      <c r="S51" s="193"/>
      <c r="T51" s="194"/>
      <c r="U51" s="194"/>
      <c r="V51" s="195"/>
    </row>
    <row r="52" spans="1:22" ht="9" customHeight="1">
      <c r="A52" s="187"/>
      <c r="B52" s="188"/>
      <c r="C52" s="188"/>
      <c r="D52" s="188"/>
      <c r="E52" s="188"/>
      <c r="F52" s="188"/>
      <c r="G52" s="188"/>
      <c r="H52" s="188"/>
      <c r="I52" s="188"/>
      <c r="J52" s="188"/>
      <c r="K52" s="188"/>
      <c r="L52" s="188"/>
      <c r="M52" s="188"/>
      <c r="N52" s="188"/>
      <c r="O52" s="188"/>
      <c r="P52" s="188"/>
      <c r="Q52" s="188"/>
      <c r="R52" s="189"/>
      <c r="S52" s="193"/>
      <c r="T52" s="194"/>
      <c r="U52" s="194"/>
      <c r="V52" s="195"/>
    </row>
    <row r="53" spans="1:22" ht="15.75" customHeight="1">
      <c r="A53" s="243" t="s">
        <v>21</v>
      </c>
      <c r="B53" s="244"/>
      <c r="C53" s="244"/>
      <c r="D53" s="244"/>
      <c r="E53" s="244"/>
      <c r="F53" s="244"/>
      <c r="G53" s="244"/>
      <c r="H53" s="244"/>
      <c r="I53" s="188"/>
      <c r="J53" s="188"/>
      <c r="K53" s="188"/>
      <c r="L53" s="188"/>
      <c r="M53" s="188"/>
      <c r="N53" s="188"/>
      <c r="O53" s="188"/>
      <c r="P53" s="188"/>
      <c r="Q53" s="188"/>
      <c r="R53" s="189"/>
      <c r="S53" s="193"/>
      <c r="T53" s="194"/>
      <c r="U53" s="194"/>
      <c r="V53" s="195"/>
    </row>
    <row r="54" spans="1:22" ht="15.75" customHeight="1">
      <c r="A54" s="243" t="s">
        <v>107</v>
      </c>
      <c r="B54" s="244"/>
      <c r="C54" s="244"/>
      <c r="D54" s="244"/>
      <c r="E54" s="244"/>
      <c r="F54" s="244"/>
      <c r="G54" s="244"/>
      <c r="H54" s="244"/>
      <c r="I54" s="188"/>
      <c r="J54" s="188"/>
      <c r="K54" s="188"/>
      <c r="L54" s="188"/>
      <c r="M54" s="188"/>
      <c r="N54" s="188"/>
      <c r="O54" s="188"/>
      <c r="P54" s="188"/>
      <c r="Q54" s="188"/>
      <c r="R54" s="189"/>
      <c r="S54" s="193"/>
      <c r="T54" s="194"/>
      <c r="U54" s="194"/>
      <c r="V54" s="195"/>
    </row>
    <row r="55" spans="1:22" ht="12.75">
      <c r="A55" s="46"/>
      <c r="B55" s="228"/>
      <c r="C55" s="228"/>
      <c r="D55" s="228"/>
      <c r="E55" s="228"/>
      <c r="F55" s="178"/>
      <c r="G55" s="178"/>
      <c r="H55" s="178"/>
      <c r="I55" s="176"/>
      <c r="J55" s="176"/>
      <c r="K55" s="176"/>
      <c r="L55" s="176"/>
      <c r="M55" s="202"/>
      <c r="N55" s="202"/>
      <c r="O55" s="202"/>
      <c r="P55" s="202"/>
      <c r="Q55" s="202"/>
      <c r="R55" s="258"/>
      <c r="S55" s="193"/>
      <c r="T55" s="194"/>
      <c r="U55" s="194"/>
      <c r="V55" s="195"/>
    </row>
    <row r="56" spans="1:22" ht="12.75">
      <c r="A56" s="40" t="s">
        <v>46</v>
      </c>
      <c r="B56" s="229"/>
      <c r="C56" s="229"/>
      <c r="D56" s="229"/>
      <c r="E56" s="229"/>
      <c r="F56" s="179"/>
      <c r="G56" s="179"/>
      <c r="H56" s="179"/>
      <c r="I56" s="45"/>
      <c r="J56" s="232" t="s">
        <v>29</v>
      </c>
      <c r="K56" s="232"/>
      <c r="L56" s="232"/>
      <c r="M56" s="203"/>
      <c r="N56" s="203"/>
      <c r="O56" s="203"/>
      <c r="P56" s="203"/>
      <c r="Q56" s="259"/>
      <c r="R56" s="260"/>
      <c r="S56" s="193"/>
      <c r="T56" s="194"/>
      <c r="U56" s="194"/>
      <c r="V56" s="195"/>
    </row>
    <row r="57" spans="1:22" ht="16.5" customHeight="1" thickBot="1">
      <c r="A57" s="46"/>
      <c r="B57" s="201" t="s">
        <v>10</v>
      </c>
      <c r="C57" s="201"/>
      <c r="D57" s="201"/>
      <c r="E57" s="201"/>
      <c r="F57" s="201" t="s">
        <v>11</v>
      </c>
      <c r="G57" s="201"/>
      <c r="H57" s="201"/>
      <c r="I57" s="176"/>
      <c r="J57" s="176"/>
      <c r="K57" s="176"/>
      <c r="L57" s="176"/>
      <c r="M57" s="231" t="s">
        <v>10</v>
      </c>
      <c r="N57" s="231"/>
      <c r="O57" s="231"/>
      <c r="P57" s="231"/>
      <c r="Q57" s="176" t="s">
        <v>11</v>
      </c>
      <c r="R57" s="177"/>
      <c r="S57" s="193"/>
      <c r="T57" s="194"/>
      <c r="U57" s="194"/>
      <c r="V57" s="195"/>
    </row>
    <row r="58" spans="1:22" ht="15.75" customHeight="1">
      <c r="A58" s="187"/>
      <c r="B58" s="188"/>
      <c r="C58" s="188"/>
      <c r="D58" s="188"/>
      <c r="E58" s="188"/>
      <c r="F58" s="188"/>
      <c r="G58" s="188"/>
      <c r="H58" s="188"/>
      <c r="I58" s="189"/>
      <c r="J58" s="248" t="s">
        <v>54</v>
      </c>
      <c r="K58" s="249"/>
      <c r="L58" s="249"/>
      <c r="M58" s="249"/>
      <c r="N58" s="249"/>
      <c r="O58" s="249"/>
      <c r="P58" s="249"/>
      <c r="Q58" s="249"/>
      <c r="R58" s="250"/>
      <c r="S58" s="193"/>
      <c r="T58" s="194"/>
      <c r="U58" s="194"/>
      <c r="V58" s="195"/>
    </row>
    <row r="59" spans="1:22" ht="12.75">
      <c r="A59" s="46"/>
      <c r="B59" s="228"/>
      <c r="C59" s="228"/>
      <c r="D59" s="228"/>
      <c r="E59" s="228"/>
      <c r="F59" s="178"/>
      <c r="G59" s="178"/>
      <c r="H59" s="178"/>
      <c r="I59" s="188"/>
      <c r="J59" s="251"/>
      <c r="K59" s="252"/>
      <c r="L59" s="252"/>
      <c r="M59" s="252"/>
      <c r="N59" s="252"/>
      <c r="O59" s="252"/>
      <c r="P59" s="252"/>
      <c r="Q59" s="252"/>
      <c r="R59" s="253"/>
      <c r="S59" s="193"/>
      <c r="T59" s="194"/>
      <c r="U59" s="194"/>
      <c r="V59" s="195"/>
    </row>
    <row r="60" spans="1:22" ht="12.75">
      <c r="A60" s="40" t="s">
        <v>47</v>
      </c>
      <c r="B60" s="229"/>
      <c r="C60" s="229"/>
      <c r="D60" s="229"/>
      <c r="E60" s="229"/>
      <c r="F60" s="179"/>
      <c r="G60" s="179"/>
      <c r="H60" s="179"/>
      <c r="I60" s="188"/>
      <c r="J60" s="255" t="s">
        <v>52</v>
      </c>
      <c r="K60" s="256"/>
      <c r="L60" s="256"/>
      <c r="M60" s="256"/>
      <c r="N60" s="256"/>
      <c r="O60" s="256"/>
      <c r="P60" s="256"/>
      <c r="Q60" s="256"/>
      <c r="R60" s="257"/>
      <c r="S60" s="193"/>
      <c r="T60" s="194"/>
      <c r="U60" s="194"/>
      <c r="V60" s="195"/>
    </row>
    <row r="61" spans="1:22" ht="13.5" thickBot="1">
      <c r="A61" s="47"/>
      <c r="B61" s="204" t="s">
        <v>10</v>
      </c>
      <c r="C61" s="204"/>
      <c r="D61" s="204"/>
      <c r="E61" s="204"/>
      <c r="F61" s="204" t="s">
        <v>11</v>
      </c>
      <c r="G61" s="204"/>
      <c r="H61" s="204"/>
      <c r="I61" s="254"/>
      <c r="J61" s="245" t="s">
        <v>53</v>
      </c>
      <c r="K61" s="246"/>
      <c r="L61" s="246"/>
      <c r="M61" s="246"/>
      <c r="N61" s="246"/>
      <c r="O61" s="246"/>
      <c r="P61" s="246"/>
      <c r="Q61" s="246"/>
      <c r="R61" s="247"/>
      <c r="S61" s="196"/>
      <c r="T61" s="197"/>
      <c r="U61" s="197"/>
      <c r="V61" s="198"/>
    </row>
    <row r="62" ht="12.75">
      <c r="R62"/>
    </row>
    <row r="63" ht="12.75">
      <c r="R63"/>
    </row>
    <row r="64" spans="19:21" ht="12.75">
      <c r="S64" s="132"/>
      <c r="T64" s="73"/>
      <c r="U64" s="73"/>
    </row>
    <row r="65" spans="19:21" ht="12.75">
      <c r="S65" s="132"/>
      <c r="T65" s="73"/>
      <c r="U65" s="73"/>
    </row>
    <row r="66" spans="19:21" ht="12.75">
      <c r="S66" s="132"/>
      <c r="T66" s="73"/>
      <c r="U66" s="73"/>
    </row>
  </sheetData>
  <sheetProtection/>
  <mergeCells count="78">
    <mergeCell ref="S48:V48"/>
    <mergeCell ref="A47:R47"/>
    <mergeCell ref="S45:V45"/>
    <mergeCell ref="S46:V46"/>
    <mergeCell ref="S47:V47"/>
    <mergeCell ref="Q45:Q46"/>
    <mergeCell ref="H45:I45"/>
    <mergeCell ref="C45:G45"/>
    <mergeCell ref="J45:N45"/>
    <mergeCell ref="A45:B45"/>
    <mergeCell ref="X6:AC6"/>
    <mergeCell ref="X7:AC7"/>
    <mergeCell ref="I6:J6"/>
    <mergeCell ref="K6:L6"/>
    <mergeCell ref="O6:R6"/>
    <mergeCell ref="A7:P7"/>
    <mergeCell ref="Q7:R13"/>
    <mergeCell ref="J8:K8"/>
    <mergeCell ref="F61:H61"/>
    <mergeCell ref="A53:H53"/>
    <mergeCell ref="A54:H54"/>
    <mergeCell ref="J61:R61"/>
    <mergeCell ref="A58:I58"/>
    <mergeCell ref="J58:R59"/>
    <mergeCell ref="I57:L57"/>
    <mergeCell ref="I59:I61"/>
    <mergeCell ref="J60:R60"/>
    <mergeCell ref="Q55:R56"/>
    <mergeCell ref="A1:A2"/>
    <mergeCell ref="A3:A4"/>
    <mergeCell ref="B3:R4"/>
    <mergeCell ref="I53:R54"/>
    <mergeCell ref="A49:A51"/>
    <mergeCell ref="O45:P45"/>
    <mergeCell ref="C12:P12"/>
    <mergeCell ref="E8:F8"/>
    <mergeCell ref="N10:P10"/>
    <mergeCell ref="B8:D8"/>
    <mergeCell ref="R33:R45"/>
    <mergeCell ref="B59:E60"/>
    <mergeCell ref="E10:K10"/>
    <mergeCell ref="B55:E56"/>
    <mergeCell ref="M57:P57"/>
    <mergeCell ref="J56:L56"/>
    <mergeCell ref="C46:D46"/>
    <mergeCell ref="E46:F46"/>
    <mergeCell ref="G46:I46"/>
    <mergeCell ref="B10:D10"/>
    <mergeCell ref="B1:R1"/>
    <mergeCell ref="B2:R2"/>
    <mergeCell ref="F6:H6"/>
    <mergeCell ref="G8:H8"/>
    <mergeCell ref="B6:D6"/>
    <mergeCell ref="B5:R5"/>
    <mergeCell ref="S31:V31"/>
    <mergeCell ref="S8:V9"/>
    <mergeCell ref="O8:P8"/>
    <mergeCell ref="A9:P9"/>
    <mergeCell ref="L10:M10"/>
    <mergeCell ref="A11:P11"/>
    <mergeCell ref="A12:B12"/>
    <mergeCell ref="S49:V61"/>
    <mergeCell ref="B49:R49"/>
    <mergeCell ref="B50:R50"/>
    <mergeCell ref="B51:R51"/>
    <mergeCell ref="F59:H60"/>
    <mergeCell ref="F57:H57"/>
    <mergeCell ref="M55:P56"/>
    <mergeCell ref="B61:E61"/>
    <mergeCell ref="B57:E57"/>
    <mergeCell ref="I55:L55"/>
    <mergeCell ref="Q57:R57"/>
    <mergeCell ref="F55:H56"/>
    <mergeCell ref="J46:K46"/>
    <mergeCell ref="L46:N46"/>
    <mergeCell ref="O46:P46"/>
    <mergeCell ref="B48:R48"/>
    <mergeCell ref="A52:R52"/>
  </mergeCells>
  <printOptions horizontalCentered="1" verticalCentered="1"/>
  <pageMargins left="0.25" right="0.25" top="0.25" bottom="0.25" header="0.5" footer="0"/>
  <pageSetup blackAndWhite="1" fitToHeight="1" fitToWidth="1" horizontalDpi="600" verticalDpi="600" orientation="landscape" scale="68" r:id="rId2"/>
  <legacy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6">
    <pageSetUpPr fitToPage="1"/>
  </sheetPr>
  <dimension ref="A1:AC66"/>
  <sheetViews>
    <sheetView showZeros="0" zoomScalePageLayoutView="0" workbookViewId="0" topLeftCell="A1">
      <selection activeCell="G8" sqref="G8:H8"/>
    </sheetView>
  </sheetViews>
  <sheetFormatPr defaultColWidth="9.140625" defaultRowHeight="12.75"/>
  <cols>
    <col min="1" max="1" width="13.00390625" style="0" customWidth="1"/>
    <col min="2" max="2" width="14.140625" style="0" customWidth="1"/>
    <col min="3" max="7" width="5.57421875" style="0" customWidth="1"/>
    <col min="8" max="8" width="5.421875" style="0" customWidth="1"/>
    <col min="9" max="9" width="5.57421875" style="0" customWidth="1"/>
    <col min="10" max="12" width="5.421875" style="0" customWidth="1"/>
    <col min="13" max="13" width="5.57421875" style="0" customWidth="1"/>
    <col min="14" max="15" width="5.421875" style="0" customWidth="1"/>
    <col min="16" max="16" width="5.28125" style="0" customWidth="1"/>
    <col min="17" max="17" width="6.421875" style="0" bestFit="1" customWidth="1"/>
    <col min="18" max="18" width="7.7109375" style="3" bestFit="1" customWidth="1"/>
    <col min="19" max="19" width="13.28125" style="115" customWidth="1"/>
    <col min="20" max="20" width="12.00390625" style="50" customWidth="1"/>
    <col min="21" max="21" width="10.7109375" style="50" customWidth="1"/>
    <col min="22" max="22" width="10.28125" style="50" customWidth="1"/>
    <col min="23" max="23" width="6.140625" style="50" customWidth="1"/>
    <col min="24" max="24" width="14.57421875" style="50" customWidth="1"/>
    <col min="25" max="25" width="10.28125" style="50" bestFit="1" customWidth="1"/>
    <col min="26" max="26" width="11.00390625" style="50" customWidth="1"/>
    <col min="27" max="27" width="10.28125" style="50" bestFit="1" customWidth="1"/>
    <col min="28" max="29" width="12.28125" style="50" bestFit="1" customWidth="1"/>
    <col min="30" max="16384" width="9.140625" style="50" customWidth="1"/>
  </cols>
  <sheetData>
    <row r="1" spans="1:22" ht="12.75">
      <c r="A1" s="234" t="s">
        <v>59</v>
      </c>
      <c r="B1" s="218" t="s">
        <v>14</v>
      </c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9"/>
      <c r="S1" s="127"/>
      <c r="T1" s="116" t="s">
        <v>106</v>
      </c>
      <c r="U1" s="117"/>
      <c r="V1" s="118"/>
    </row>
    <row r="2" spans="1:22" ht="12.75">
      <c r="A2" s="235"/>
      <c r="B2" s="201" t="s">
        <v>71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20"/>
      <c r="S2" s="128"/>
      <c r="T2" s="53"/>
      <c r="U2" s="53"/>
      <c r="V2" s="54"/>
    </row>
    <row r="3" spans="1:22" ht="12.75">
      <c r="A3" s="235" t="s">
        <v>81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6"/>
      <c r="S3" s="128"/>
      <c r="T3" s="53" t="s">
        <v>72</v>
      </c>
      <c r="U3" s="53"/>
      <c r="V3" s="54"/>
    </row>
    <row r="4" spans="1:22" ht="13.5" thickBot="1">
      <c r="A4" s="237"/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6"/>
      <c r="S4" s="128"/>
      <c r="T4" s="119" t="s">
        <v>60</v>
      </c>
      <c r="U4" s="53"/>
      <c r="V4" s="54"/>
    </row>
    <row r="5" spans="1:22" ht="16.5" thickBot="1">
      <c r="A5" s="152"/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6"/>
      <c r="S5" s="128"/>
      <c r="T5" s="119" t="s">
        <v>61</v>
      </c>
      <c r="U5" s="53"/>
      <c r="V5" s="54"/>
    </row>
    <row r="6" spans="1:29" ht="13.5" thickBot="1">
      <c r="A6" s="40" t="s">
        <v>16</v>
      </c>
      <c r="B6" s="224">
        <f>'Pay25_11-27-12'!B6:D6</f>
        <v>0</v>
      </c>
      <c r="C6" s="224"/>
      <c r="D6" s="224"/>
      <c r="E6" s="42" t="s">
        <v>58</v>
      </c>
      <c r="F6" s="222">
        <f>'Pay25_11-27-12'!F6:H6</f>
        <v>0</v>
      </c>
      <c r="G6" s="222"/>
      <c r="H6" s="222"/>
      <c r="I6" s="267" t="s">
        <v>31</v>
      </c>
      <c r="J6" s="267"/>
      <c r="K6" s="268">
        <f>'Pay25_11-27-12'!K6:L6</f>
        <v>0</v>
      </c>
      <c r="L6" s="268"/>
      <c r="M6" s="39"/>
      <c r="N6" s="44" t="s">
        <v>42</v>
      </c>
      <c r="O6" s="224">
        <f>'Pay25_11-27-12'!O6:R6</f>
        <v>0</v>
      </c>
      <c r="P6" s="224"/>
      <c r="Q6" s="224"/>
      <c r="R6" s="269"/>
      <c r="S6" s="128"/>
      <c r="T6" s="119" t="s">
        <v>62</v>
      </c>
      <c r="U6" s="53"/>
      <c r="V6" s="54"/>
      <c r="X6" s="261" t="s">
        <v>41</v>
      </c>
      <c r="Y6" s="262"/>
      <c r="Z6" s="262"/>
      <c r="AA6" s="262"/>
      <c r="AB6" s="262"/>
      <c r="AC6" s="263"/>
    </row>
    <row r="7" spans="1:29" ht="6" customHeight="1" thickBot="1">
      <c r="A7" s="213"/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270"/>
      <c r="R7" s="271"/>
      <c r="S7" s="129"/>
      <c r="T7" s="120"/>
      <c r="U7" s="120"/>
      <c r="V7" s="121"/>
      <c r="X7" s="264"/>
      <c r="Y7" s="265"/>
      <c r="Z7" s="265"/>
      <c r="AA7" s="265"/>
      <c r="AB7" s="265"/>
      <c r="AC7" s="266"/>
    </row>
    <row r="8" spans="1:29" ht="15" customHeight="1">
      <c r="A8" s="40" t="s">
        <v>17</v>
      </c>
      <c r="B8" s="224">
        <f>'Pay25_11-27-12'!B8:D8</f>
        <v>0</v>
      </c>
      <c r="C8" s="224"/>
      <c r="D8" s="224"/>
      <c r="E8" s="232" t="s">
        <v>18</v>
      </c>
      <c r="F8" s="232"/>
      <c r="G8" s="223">
        <f>'Pay25_11-27-12'!G8:H8+14</f>
        <v>41241</v>
      </c>
      <c r="H8" s="223"/>
      <c r="I8" s="43" t="s">
        <v>19</v>
      </c>
      <c r="J8" s="223">
        <f>G8+13</f>
        <v>41254</v>
      </c>
      <c r="K8" s="223"/>
      <c r="L8" s="39"/>
      <c r="M8" s="42" t="s">
        <v>12</v>
      </c>
      <c r="N8" s="15">
        <f>'Pay25_11-27-12'!N8</f>
        <v>0</v>
      </c>
      <c r="O8" s="188"/>
      <c r="P8" s="188"/>
      <c r="Q8" s="188"/>
      <c r="R8" s="189"/>
      <c r="S8" s="207"/>
      <c r="T8" s="208"/>
      <c r="U8" s="208"/>
      <c r="V8" s="209"/>
      <c r="X8" s="52" t="s">
        <v>24</v>
      </c>
      <c r="Y8" s="34"/>
      <c r="Z8" s="53"/>
      <c r="AA8" s="53"/>
      <c r="AB8" s="53"/>
      <c r="AC8" s="54"/>
    </row>
    <row r="9" spans="1:29" ht="6" customHeight="1" thickBot="1">
      <c r="A9" s="213"/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88"/>
      <c r="R9" s="189"/>
      <c r="S9" s="210"/>
      <c r="T9" s="211"/>
      <c r="U9" s="211"/>
      <c r="V9" s="212"/>
      <c r="X9" s="52"/>
      <c r="Y9" s="34"/>
      <c r="Z9" s="53"/>
      <c r="AA9" s="53"/>
      <c r="AB9" s="53"/>
      <c r="AC9" s="54"/>
    </row>
    <row r="10" spans="1:29" ht="13.5" customHeight="1">
      <c r="A10" s="41" t="s">
        <v>48</v>
      </c>
      <c r="B10" s="233">
        <f>'Pay25_11-27-12'!B10:D10</f>
        <v>0</v>
      </c>
      <c r="C10" s="233"/>
      <c r="D10" s="233"/>
      <c r="E10" s="230" t="s">
        <v>49</v>
      </c>
      <c r="F10" s="230"/>
      <c r="G10" s="230"/>
      <c r="H10" s="230"/>
      <c r="I10" s="230"/>
      <c r="J10" s="230"/>
      <c r="K10" s="230"/>
      <c r="L10" s="214">
        <f>J8+10</f>
        <v>41264</v>
      </c>
      <c r="M10" s="215"/>
      <c r="N10" s="288"/>
      <c r="O10" s="288"/>
      <c r="P10" s="288"/>
      <c r="Q10" s="188"/>
      <c r="R10" s="188"/>
      <c r="S10" s="130"/>
      <c r="T10" s="122"/>
      <c r="U10" s="123"/>
      <c r="V10" s="123"/>
      <c r="X10" s="52"/>
      <c r="Y10" s="34"/>
      <c r="Z10" s="53"/>
      <c r="AA10" s="53"/>
      <c r="AB10" s="53"/>
      <c r="AC10" s="54"/>
    </row>
    <row r="11" spans="1:29" ht="13.5" customHeight="1" thickBot="1">
      <c r="A11" s="213"/>
      <c r="B11" s="176"/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88"/>
      <c r="R11" s="188"/>
      <c r="S11" s="131"/>
      <c r="T11" s="124"/>
      <c r="U11" s="124"/>
      <c r="V11" s="125"/>
      <c r="X11" s="52" t="s">
        <v>35</v>
      </c>
      <c r="Y11" s="32">
        <f>Y8/2080</f>
        <v>0</v>
      </c>
      <c r="Z11" s="53"/>
      <c r="AA11" s="53"/>
      <c r="AB11" s="53"/>
      <c r="AC11" s="54"/>
    </row>
    <row r="12" spans="1:29" ht="14.25" customHeight="1" thickBot="1">
      <c r="A12" s="216"/>
      <c r="B12" s="217"/>
      <c r="C12" s="240" t="s">
        <v>43</v>
      </c>
      <c r="D12" s="241"/>
      <c r="E12" s="241"/>
      <c r="F12" s="241"/>
      <c r="G12" s="241"/>
      <c r="H12" s="241"/>
      <c r="I12" s="241"/>
      <c r="J12" s="241"/>
      <c r="K12" s="241"/>
      <c r="L12" s="241"/>
      <c r="M12" s="241"/>
      <c r="N12" s="241"/>
      <c r="O12" s="241"/>
      <c r="P12" s="242"/>
      <c r="Q12" s="188"/>
      <c r="R12" s="188"/>
      <c r="S12" s="131"/>
      <c r="T12" s="124" t="s">
        <v>63</v>
      </c>
      <c r="U12" s="124"/>
      <c r="V12" s="125"/>
      <c r="X12" s="52" t="s">
        <v>36</v>
      </c>
      <c r="Y12" s="33"/>
      <c r="Z12" s="53"/>
      <c r="AA12" s="53"/>
      <c r="AB12" s="53"/>
      <c r="AC12" s="54"/>
    </row>
    <row r="13" spans="1:29" ht="13.5" thickBot="1">
      <c r="A13" s="77" t="s">
        <v>56</v>
      </c>
      <c r="B13" s="78" t="s">
        <v>55</v>
      </c>
      <c r="C13" s="81">
        <f>G8</f>
        <v>41241</v>
      </c>
      <c r="D13" s="82">
        <f aca="true" t="shared" si="0" ref="D13:P13">C13+1</f>
        <v>41242</v>
      </c>
      <c r="E13" s="83">
        <f t="shared" si="0"/>
        <v>41243</v>
      </c>
      <c r="F13" s="82">
        <f t="shared" si="0"/>
        <v>41244</v>
      </c>
      <c r="G13" s="83">
        <f t="shared" si="0"/>
        <v>41245</v>
      </c>
      <c r="H13" s="82">
        <f t="shared" si="0"/>
        <v>41246</v>
      </c>
      <c r="I13" s="83">
        <f t="shared" si="0"/>
        <v>41247</v>
      </c>
      <c r="J13" s="84">
        <f t="shared" si="0"/>
        <v>41248</v>
      </c>
      <c r="K13" s="83">
        <f t="shared" si="0"/>
        <v>41249</v>
      </c>
      <c r="L13" s="82">
        <f t="shared" si="0"/>
        <v>41250</v>
      </c>
      <c r="M13" s="83">
        <f t="shared" si="0"/>
        <v>41251</v>
      </c>
      <c r="N13" s="82">
        <f t="shared" si="0"/>
        <v>41252</v>
      </c>
      <c r="O13" s="83">
        <f t="shared" si="0"/>
        <v>41253</v>
      </c>
      <c r="P13" s="85">
        <f t="shared" si="0"/>
        <v>41254</v>
      </c>
      <c r="Q13" s="188"/>
      <c r="R13" s="188"/>
      <c r="S13" s="131"/>
      <c r="T13" s="124" t="s">
        <v>75</v>
      </c>
      <c r="U13" s="124"/>
      <c r="V13" s="125"/>
      <c r="X13" s="55"/>
      <c r="Y13" s="51" t="s">
        <v>37</v>
      </c>
      <c r="Z13" s="51" t="s">
        <v>37</v>
      </c>
      <c r="AA13" s="51" t="s">
        <v>25</v>
      </c>
      <c r="AB13" s="51" t="s">
        <v>27</v>
      </c>
      <c r="AC13" s="56" t="s">
        <v>2</v>
      </c>
    </row>
    <row r="14" spans="1:29" ht="13.5" thickBot="1">
      <c r="A14" s="79" t="s">
        <v>57</v>
      </c>
      <c r="B14" s="80" t="s">
        <v>50</v>
      </c>
      <c r="C14" s="86">
        <f aca="true" t="shared" si="1" ref="C14:P14">WEEKDAY(C13)</f>
        <v>4</v>
      </c>
      <c r="D14" s="87">
        <f t="shared" si="1"/>
        <v>5</v>
      </c>
      <c r="E14" s="88">
        <f t="shared" si="1"/>
        <v>6</v>
      </c>
      <c r="F14" s="87">
        <f t="shared" si="1"/>
        <v>7</v>
      </c>
      <c r="G14" s="88">
        <f t="shared" si="1"/>
        <v>1</v>
      </c>
      <c r="H14" s="87">
        <f t="shared" si="1"/>
        <v>2</v>
      </c>
      <c r="I14" s="88">
        <f t="shared" si="1"/>
        <v>3</v>
      </c>
      <c r="J14" s="89">
        <f t="shared" si="1"/>
        <v>4</v>
      </c>
      <c r="K14" s="88">
        <f t="shared" si="1"/>
        <v>5</v>
      </c>
      <c r="L14" s="87">
        <f t="shared" si="1"/>
        <v>6</v>
      </c>
      <c r="M14" s="88">
        <f t="shared" si="1"/>
        <v>7</v>
      </c>
      <c r="N14" s="87">
        <f t="shared" si="1"/>
        <v>1</v>
      </c>
      <c r="O14" s="88">
        <f t="shared" si="1"/>
        <v>2</v>
      </c>
      <c r="P14" s="90">
        <f t="shared" si="1"/>
        <v>3</v>
      </c>
      <c r="Q14" s="91" t="s">
        <v>2</v>
      </c>
      <c r="R14" s="142" t="s">
        <v>15</v>
      </c>
      <c r="S14" s="131"/>
      <c r="T14" s="124" t="s">
        <v>65</v>
      </c>
      <c r="U14" s="124"/>
      <c r="V14" s="125"/>
      <c r="X14" s="57"/>
      <c r="Y14" s="58" t="s">
        <v>38</v>
      </c>
      <c r="Z14" s="58" t="s">
        <v>39</v>
      </c>
      <c r="AA14" s="58" t="s">
        <v>26</v>
      </c>
      <c r="AB14" s="58" t="s">
        <v>28</v>
      </c>
      <c r="AC14" s="59" t="s">
        <v>40</v>
      </c>
    </row>
    <row r="15" spans="1:29" ht="15" customHeight="1">
      <c r="A15" s="172">
        <f>'Pay25_11-27-12'!A15</f>
        <v>0</v>
      </c>
      <c r="B15" s="157">
        <f>'Pay25_11-27-12'!B15</f>
        <v>1</v>
      </c>
      <c r="C15" s="27"/>
      <c r="D15" s="28"/>
      <c r="E15" s="29"/>
      <c r="F15" s="7"/>
      <c r="G15" s="8"/>
      <c r="H15" s="28"/>
      <c r="I15" s="29"/>
      <c r="J15" s="30"/>
      <c r="K15" s="29"/>
      <c r="L15" s="28"/>
      <c r="M15" s="8"/>
      <c r="N15" s="7"/>
      <c r="O15" s="29"/>
      <c r="P15" s="31"/>
      <c r="Q15" s="93">
        <f>SUM(C15:P15)</f>
        <v>0</v>
      </c>
      <c r="R15" s="161">
        <f>ROUND(IF(Q15&gt;0,Q15/$Q$32,B15),2)</f>
        <v>1</v>
      </c>
      <c r="S15" s="158"/>
      <c r="T15" s="124" t="s">
        <v>76</v>
      </c>
      <c r="U15" s="124"/>
      <c r="V15" s="125"/>
      <c r="X15" s="173">
        <f aca="true" t="shared" si="2" ref="X15:X20">A15</f>
        <v>0</v>
      </c>
      <c r="Y15" s="36"/>
      <c r="Z15" s="60">
        <f aca="true" t="shared" si="3" ref="Z15:Z20">(AA15+AB15)*Y15</f>
        <v>0</v>
      </c>
      <c r="AA15" s="61">
        <f aca="true" t="shared" si="4" ref="AA15:AA20">IF($B$32&gt;0,80*$Y$11*R15,($Y$11*Q15)+($Y$11*$Q$43*R15))</f>
        <v>0</v>
      </c>
      <c r="AB15" s="62">
        <f aca="true" t="shared" si="5" ref="AB15:AB20">AA15*$Y$12</f>
        <v>0</v>
      </c>
      <c r="AC15" s="62">
        <f aca="true" t="shared" si="6" ref="AC15:AC20">SUM(Z15:AB15)</f>
        <v>0</v>
      </c>
    </row>
    <row r="16" spans="1:29" ht="15" customHeight="1">
      <c r="A16" s="172">
        <f>'Pay25_11-27-12'!A16</f>
        <v>0</v>
      </c>
      <c r="B16" s="157">
        <f>'Pay25_11-27-12'!B16</f>
        <v>0</v>
      </c>
      <c r="C16" s="10"/>
      <c r="D16" s="2"/>
      <c r="E16" s="1"/>
      <c r="F16" s="2"/>
      <c r="G16" s="1"/>
      <c r="H16" s="2"/>
      <c r="I16" s="1"/>
      <c r="J16" s="6"/>
      <c r="K16" s="1"/>
      <c r="L16" s="2"/>
      <c r="M16" s="1"/>
      <c r="N16" s="2"/>
      <c r="O16" s="1"/>
      <c r="P16" s="13"/>
      <c r="Q16" s="93">
        <f aca="true" t="shared" si="7" ref="Q16:Q31">SUM(C16:P16)</f>
        <v>0</v>
      </c>
      <c r="R16" s="162">
        <f aca="true" t="shared" si="8" ref="R16:R31">ROUND(IF(Q16&gt;0,Q16/$Q$32,B16),2)</f>
        <v>0</v>
      </c>
      <c r="S16" s="158"/>
      <c r="T16" s="124" t="s">
        <v>66</v>
      </c>
      <c r="U16" s="124"/>
      <c r="V16" s="125"/>
      <c r="X16" s="174">
        <f t="shared" si="2"/>
        <v>0</v>
      </c>
      <c r="Y16" s="37"/>
      <c r="Z16" s="63">
        <f t="shared" si="3"/>
        <v>0</v>
      </c>
      <c r="AA16" s="64">
        <f t="shared" si="4"/>
        <v>0</v>
      </c>
      <c r="AB16" s="65">
        <f t="shared" si="5"/>
        <v>0</v>
      </c>
      <c r="AC16" s="65">
        <f t="shared" si="6"/>
        <v>0</v>
      </c>
    </row>
    <row r="17" spans="1:29" ht="15" customHeight="1">
      <c r="A17" s="172">
        <f>'Pay25_11-27-12'!A17</f>
        <v>0</v>
      </c>
      <c r="B17" s="157">
        <f>'Pay25_11-27-12'!B17</f>
        <v>0</v>
      </c>
      <c r="C17" s="10"/>
      <c r="D17" s="2"/>
      <c r="E17" s="49"/>
      <c r="F17" s="2"/>
      <c r="G17" s="1"/>
      <c r="H17" s="2"/>
      <c r="I17" s="1"/>
      <c r="J17" s="6"/>
      <c r="K17" s="1"/>
      <c r="L17" s="2"/>
      <c r="M17" s="1"/>
      <c r="N17" s="2"/>
      <c r="O17" s="1"/>
      <c r="P17" s="13"/>
      <c r="Q17" s="93">
        <f t="shared" si="7"/>
        <v>0</v>
      </c>
      <c r="R17" s="162">
        <f t="shared" si="8"/>
        <v>0</v>
      </c>
      <c r="S17" s="158"/>
      <c r="T17" s="124" t="s">
        <v>64</v>
      </c>
      <c r="U17" s="124"/>
      <c r="V17" s="125"/>
      <c r="X17" s="174">
        <f t="shared" si="2"/>
        <v>0</v>
      </c>
      <c r="Y17" s="37"/>
      <c r="Z17" s="63">
        <f t="shared" si="3"/>
        <v>0</v>
      </c>
      <c r="AA17" s="64">
        <f t="shared" si="4"/>
        <v>0</v>
      </c>
      <c r="AB17" s="65">
        <f t="shared" si="5"/>
        <v>0</v>
      </c>
      <c r="AC17" s="65">
        <f t="shared" si="6"/>
        <v>0</v>
      </c>
    </row>
    <row r="18" spans="1:29" ht="15" customHeight="1">
      <c r="A18" s="172">
        <f>'Pay25_11-27-12'!A18</f>
        <v>0</v>
      </c>
      <c r="B18" s="157">
        <f>'Pay25_11-27-12'!B18</f>
        <v>0</v>
      </c>
      <c r="C18" s="10"/>
      <c r="D18" s="2"/>
      <c r="E18" s="1"/>
      <c r="F18" s="2"/>
      <c r="G18" s="1"/>
      <c r="H18" s="2"/>
      <c r="I18" s="1"/>
      <c r="J18" s="6"/>
      <c r="K18" s="1"/>
      <c r="L18" s="2"/>
      <c r="M18" s="1"/>
      <c r="N18" s="2"/>
      <c r="O18" s="1"/>
      <c r="P18" s="13"/>
      <c r="Q18" s="93">
        <f t="shared" si="7"/>
        <v>0</v>
      </c>
      <c r="R18" s="162">
        <f t="shared" si="8"/>
        <v>0</v>
      </c>
      <c r="S18" s="158"/>
      <c r="T18" s="124" t="s">
        <v>67</v>
      </c>
      <c r="U18" s="124"/>
      <c r="V18" s="125"/>
      <c r="X18" s="174">
        <f t="shared" si="2"/>
        <v>0</v>
      </c>
      <c r="Y18" s="37"/>
      <c r="Z18" s="63">
        <f t="shared" si="3"/>
        <v>0</v>
      </c>
      <c r="AA18" s="64">
        <f t="shared" si="4"/>
        <v>0</v>
      </c>
      <c r="AB18" s="65">
        <f t="shared" si="5"/>
        <v>0</v>
      </c>
      <c r="AC18" s="65">
        <f t="shared" si="6"/>
        <v>0</v>
      </c>
    </row>
    <row r="19" spans="1:29" ht="15" customHeight="1">
      <c r="A19" s="172">
        <f>'Pay25_11-27-12'!A19</f>
        <v>0</v>
      </c>
      <c r="B19" s="157">
        <f>'Pay25_11-27-12'!B19</f>
        <v>0</v>
      </c>
      <c r="C19" s="10"/>
      <c r="D19" s="2"/>
      <c r="E19" s="1"/>
      <c r="F19" s="159"/>
      <c r="G19" s="159"/>
      <c r="H19" s="159"/>
      <c r="I19" s="13"/>
      <c r="J19" s="6"/>
      <c r="K19" s="1"/>
      <c r="L19" s="2"/>
      <c r="M19" s="1"/>
      <c r="N19" s="2"/>
      <c r="O19" s="1"/>
      <c r="P19" s="13"/>
      <c r="Q19" s="93">
        <f t="shared" si="7"/>
        <v>0</v>
      </c>
      <c r="R19" s="162">
        <f t="shared" si="8"/>
        <v>0</v>
      </c>
      <c r="S19" s="158"/>
      <c r="T19" s="124" t="s">
        <v>73</v>
      </c>
      <c r="U19" s="124"/>
      <c r="V19" s="125"/>
      <c r="X19" s="174">
        <f t="shared" si="2"/>
        <v>0</v>
      </c>
      <c r="Y19" s="37"/>
      <c r="Z19" s="63">
        <f t="shared" si="3"/>
        <v>0</v>
      </c>
      <c r="AA19" s="64">
        <f t="shared" si="4"/>
        <v>0</v>
      </c>
      <c r="AB19" s="65">
        <f t="shared" si="5"/>
        <v>0</v>
      </c>
      <c r="AC19" s="65">
        <f t="shared" si="6"/>
        <v>0</v>
      </c>
    </row>
    <row r="20" spans="1:29" ht="15" customHeight="1" thickBot="1">
      <c r="A20" s="172">
        <f>'Pay25_11-27-12'!A20</f>
        <v>0</v>
      </c>
      <c r="B20" s="157">
        <f>'Pay25_11-27-12'!B20</f>
        <v>0</v>
      </c>
      <c r="C20" s="10"/>
      <c r="D20" s="2"/>
      <c r="E20" s="1"/>
      <c r="F20" s="159"/>
      <c r="G20" s="159"/>
      <c r="H20" s="159"/>
      <c r="I20" s="13"/>
      <c r="J20" s="10"/>
      <c r="K20" s="159"/>
      <c r="L20" s="159"/>
      <c r="M20" s="2"/>
      <c r="N20" s="2"/>
      <c r="O20" s="1"/>
      <c r="P20" s="13"/>
      <c r="Q20" s="93">
        <f t="shared" si="7"/>
        <v>0</v>
      </c>
      <c r="R20" s="162">
        <f t="shared" si="8"/>
        <v>0</v>
      </c>
      <c r="S20" s="160"/>
      <c r="T20" s="126"/>
      <c r="U20" s="143"/>
      <c r="V20" s="144"/>
      <c r="X20" s="174">
        <f t="shared" si="2"/>
        <v>0</v>
      </c>
      <c r="Y20" s="37"/>
      <c r="Z20" s="63">
        <f t="shared" si="3"/>
        <v>0</v>
      </c>
      <c r="AA20" s="64">
        <f t="shared" si="4"/>
        <v>0</v>
      </c>
      <c r="AB20" s="65">
        <f t="shared" si="5"/>
        <v>0</v>
      </c>
      <c r="AC20" s="65">
        <f t="shared" si="6"/>
        <v>0</v>
      </c>
    </row>
    <row r="21" spans="1:29" ht="15" customHeight="1">
      <c r="A21" s="172">
        <f>'Pay25_11-27-12'!A21</f>
        <v>0</v>
      </c>
      <c r="B21" s="157">
        <f>'Pay25_11-27-12'!B21</f>
        <v>0</v>
      </c>
      <c r="C21" s="10"/>
      <c r="D21" s="2"/>
      <c r="E21" s="1"/>
      <c r="F21" s="159"/>
      <c r="G21" s="159"/>
      <c r="H21" s="159"/>
      <c r="I21" s="13"/>
      <c r="J21" s="10"/>
      <c r="K21" s="159"/>
      <c r="L21" s="159"/>
      <c r="M21" s="2"/>
      <c r="N21" s="2"/>
      <c r="O21" s="1"/>
      <c r="P21" s="13"/>
      <c r="Q21" s="93">
        <f aca="true" t="shared" si="9" ref="Q21:Q26">SUM(C21:P21)</f>
        <v>0</v>
      </c>
      <c r="R21" s="162">
        <f aca="true" t="shared" si="10" ref="R21:R26">ROUND(IF(Q21&gt;0,Q21/$Q$32,B21),2)</f>
        <v>0</v>
      </c>
      <c r="S21" s="169"/>
      <c r="T21" s="33"/>
      <c r="U21" s="170"/>
      <c r="V21" s="171"/>
      <c r="X21" s="174">
        <f aca="true" t="shared" si="11" ref="X21:X30">A21</f>
        <v>0</v>
      </c>
      <c r="Y21" s="37"/>
      <c r="Z21" s="63">
        <f aca="true" t="shared" si="12" ref="Z21:Z30">(AA21+AB21)*Y21</f>
        <v>0</v>
      </c>
      <c r="AA21" s="64">
        <f aca="true" t="shared" si="13" ref="AA21:AA30">IF($B$32&gt;0,80*$Y$11*R21,($Y$11*Q21)+($Y$11*$Q$43*R21))</f>
        <v>0</v>
      </c>
      <c r="AB21" s="65">
        <f aca="true" t="shared" si="14" ref="AB21:AB30">AA21*$Y$12</f>
        <v>0</v>
      </c>
      <c r="AC21" s="65">
        <f aca="true" t="shared" si="15" ref="AC21:AC30">SUM(Z21:AB21)</f>
        <v>0</v>
      </c>
    </row>
    <row r="22" spans="1:29" ht="15" customHeight="1">
      <c r="A22" s="172">
        <f>'Pay25_11-27-12'!A22</f>
        <v>0</v>
      </c>
      <c r="B22" s="157">
        <f>'Pay25_11-27-12'!B22</f>
        <v>0</v>
      </c>
      <c r="C22" s="10"/>
      <c r="D22" s="2"/>
      <c r="E22" s="1"/>
      <c r="F22" s="159"/>
      <c r="G22" s="159"/>
      <c r="H22" s="159"/>
      <c r="I22" s="13"/>
      <c r="J22" s="10"/>
      <c r="K22" s="159"/>
      <c r="L22" s="159"/>
      <c r="M22" s="2"/>
      <c r="N22" s="2"/>
      <c r="O22" s="1"/>
      <c r="P22" s="13"/>
      <c r="Q22" s="93">
        <f t="shared" si="9"/>
        <v>0</v>
      </c>
      <c r="R22" s="162">
        <f t="shared" si="10"/>
        <v>0</v>
      </c>
      <c r="S22" s="169"/>
      <c r="T22" s="33"/>
      <c r="U22" s="170"/>
      <c r="V22" s="171"/>
      <c r="X22" s="174">
        <f t="shared" si="11"/>
        <v>0</v>
      </c>
      <c r="Y22" s="37"/>
      <c r="Z22" s="63">
        <f t="shared" si="12"/>
        <v>0</v>
      </c>
      <c r="AA22" s="64">
        <f t="shared" si="13"/>
        <v>0</v>
      </c>
      <c r="AB22" s="65">
        <f t="shared" si="14"/>
        <v>0</v>
      </c>
      <c r="AC22" s="65">
        <f t="shared" si="15"/>
        <v>0</v>
      </c>
    </row>
    <row r="23" spans="1:29" ht="15" customHeight="1">
      <c r="A23" s="172">
        <f>'Pay25_11-27-12'!A23</f>
        <v>0</v>
      </c>
      <c r="B23" s="157">
        <f>'Pay25_11-27-12'!B23</f>
        <v>0</v>
      </c>
      <c r="C23" s="10"/>
      <c r="D23" s="2"/>
      <c r="E23" s="1"/>
      <c r="F23" s="159"/>
      <c r="G23" s="159"/>
      <c r="H23" s="159"/>
      <c r="I23" s="13"/>
      <c r="J23" s="10"/>
      <c r="K23" s="159"/>
      <c r="L23" s="159"/>
      <c r="M23" s="2"/>
      <c r="N23" s="2"/>
      <c r="O23" s="1"/>
      <c r="P23" s="13"/>
      <c r="Q23" s="93">
        <f t="shared" si="9"/>
        <v>0</v>
      </c>
      <c r="R23" s="162">
        <f t="shared" si="10"/>
        <v>0</v>
      </c>
      <c r="S23" s="169"/>
      <c r="T23" s="33"/>
      <c r="U23" s="170"/>
      <c r="V23" s="171"/>
      <c r="X23" s="174">
        <f t="shared" si="11"/>
        <v>0</v>
      </c>
      <c r="Y23" s="37"/>
      <c r="Z23" s="63">
        <f t="shared" si="12"/>
        <v>0</v>
      </c>
      <c r="AA23" s="64">
        <f t="shared" si="13"/>
        <v>0</v>
      </c>
      <c r="AB23" s="65">
        <f t="shared" si="14"/>
        <v>0</v>
      </c>
      <c r="AC23" s="65">
        <f t="shared" si="15"/>
        <v>0</v>
      </c>
    </row>
    <row r="24" spans="1:29" ht="15" customHeight="1">
      <c r="A24" s="172">
        <f>'Pay25_11-27-12'!A24</f>
        <v>0</v>
      </c>
      <c r="B24" s="157">
        <f>'Pay25_11-27-12'!B24</f>
        <v>0</v>
      </c>
      <c r="C24" s="10"/>
      <c r="D24" s="2"/>
      <c r="E24" s="1"/>
      <c r="F24" s="159"/>
      <c r="G24" s="159"/>
      <c r="H24" s="159"/>
      <c r="I24" s="13"/>
      <c r="J24" s="10"/>
      <c r="K24" s="159"/>
      <c r="L24" s="159"/>
      <c r="M24" s="2"/>
      <c r="N24" s="2"/>
      <c r="O24" s="1"/>
      <c r="P24" s="13"/>
      <c r="Q24" s="93">
        <f t="shared" si="9"/>
        <v>0</v>
      </c>
      <c r="R24" s="162">
        <f t="shared" si="10"/>
        <v>0</v>
      </c>
      <c r="S24" s="169"/>
      <c r="T24" s="33"/>
      <c r="U24" s="170"/>
      <c r="V24" s="171"/>
      <c r="X24" s="174">
        <f t="shared" si="11"/>
        <v>0</v>
      </c>
      <c r="Y24" s="37"/>
      <c r="Z24" s="63">
        <f t="shared" si="12"/>
        <v>0</v>
      </c>
      <c r="AA24" s="64">
        <f t="shared" si="13"/>
        <v>0</v>
      </c>
      <c r="AB24" s="65">
        <f t="shared" si="14"/>
        <v>0</v>
      </c>
      <c r="AC24" s="65">
        <f t="shared" si="15"/>
        <v>0</v>
      </c>
    </row>
    <row r="25" spans="1:29" ht="15" customHeight="1">
      <c r="A25" s="172">
        <f>'Pay25_11-27-12'!A25</f>
        <v>0</v>
      </c>
      <c r="B25" s="157">
        <f>'Pay25_11-27-12'!B25</f>
        <v>0</v>
      </c>
      <c r="C25" s="10"/>
      <c r="D25" s="2"/>
      <c r="E25" s="1"/>
      <c r="F25" s="159"/>
      <c r="G25" s="159"/>
      <c r="H25" s="159"/>
      <c r="I25" s="13"/>
      <c r="J25" s="10"/>
      <c r="K25" s="159"/>
      <c r="L25" s="159"/>
      <c r="M25" s="2"/>
      <c r="N25" s="2"/>
      <c r="O25" s="1"/>
      <c r="P25" s="13"/>
      <c r="Q25" s="93">
        <f t="shared" si="9"/>
        <v>0</v>
      </c>
      <c r="R25" s="162">
        <f t="shared" si="10"/>
        <v>0</v>
      </c>
      <c r="S25" s="169"/>
      <c r="T25" s="33"/>
      <c r="U25" s="170"/>
      <c r="V25" s="171"/>
      <c r="X25" s="174">
        <f t="shared" si="11"/>
        <v>0</v>
      </c>
      <c r="Y25" s="37"/>
      <c r="Z25" s="63">
        <f t="shared" si="12"/>
        <v>0</v>
      </c>
      <c r="AA25" s="64">
        <f t="shared" si="13"/>
        <v>0</v>
      </c>
      <c r="AB25" s="65">
        <f t="shared" si="14"/>
        <v>0</v>
      </c>
      <c r="AC25" s="65">
        <f t="shared" si="15"/>
        <v>0</v>
      </c>
    </row>
    <row r="26" spans="1:29" ht="15" customHeight="1">
      <c r="A26" s="172">
        <f>'Pay25_11-27-12'!A26</f>
        <v>0</v>
      </c>
      <c r="B26" s="157">
        <f>'Pay25_11-27-12'!B26</f>
        <v>0</v>
      </c>
      <c r="C26" s="10"/>
      <c r="D26" s="2"/>
      <c r="E26" s="1"/>
      <c r="F26" s="159"/>
      <c r="G26" s="159"/>
      <c r="H26" s="159"/>
      <c r="I26" s="13"/>
      <c r="J26" s="10"/>
      <c r="K26" s="159"/>
      <c r="L26" s="159"/>
      <c r="M26" s="2"/>
      <c r="N26" s="2"/>
      <c r="O26" s="1"/>
      <c r="P26" s="13"/>
      <c r="Q26" s="93">
        <f t="shared" si="9"/>
        <v>0</v>
      </c>
      <c r="R26" s="162">
        <f t="shared" si="10"/>
        <v>0</v>
      </c>
      <c r="S26" s="169"/>
      <c r="T26" s="33"/>
      <c r="U26" s="170"/>
      <c r="V26" s="171"/>
      <c r="X26" s="174">
        <f t="shared" si="11"/>
        <v>0</v>
      </c>
      <c r="Y26" s="37"/>
      <c r="Z26" s="63">
        <f t="shared" si="12"/>
        <v>0</v>
      </c>
      <c r="AA26" s="64">
        <f t="shared" si="13"/>
        <v>0</v>
      </c>
      <c r="AB26" s="65">
        <f t="shared" si="14"/>
        <v>0</v>
      </c>
      <c r="AC26" s="65">
        <f t="shared" si="15"/>
        <v>0</v>
      </c>
    </row>
    <row r="27" spans="1:29" ht="15" customHeight="1">
      <c r="A27" s="172">
        <f>'Pay25_11-27-12'!A27</f>
        <v>0</v>
      </c>
      <c r="B27" s="157">
        <f>'Pay25_11-27-12'!B27</f>
        <v>0</v>
      </c>
      <c r="C27" s="19"/>
      <c r="D27" s="16"/>
      <c r="E27" s="15"/>
      <c r="F27" s="21"/>
      <c r="G27" s="21"/>
      <c r="H27" s="21"/>
      <c r="I27" s="17"/>
      <c r="J27" s="19"/>
      <c r="K27" s="21"/>
      <c r="L27" s="21"/>
      <c r="M27" s="16"/>
      <c r="N27" s="16"/>
      <c r="O27" s="15"/>
      <c r="P27" s="17"/>
      <c r="Q27" s="93">
        <f t="shared" si="7"/>
        <v>0</v>
      </c>
      <c r="R27" s="162">
        <f t="shared" si="8"/>
        <v>0</v>
      </c>
      <c r="S27" s="169"/>
      <c r="T27" s="33"/>
      <c r="U27" s="170"/>
      <c r="V27" s="171"/>
      <c r="X27" s="174">
        <f t="shared" si="11"/>
        <v>0</v>
      </c>
      <c r="Y27" s="37"/>
      <c r="Z27" s="63">
        <f t="shared" si="12"/>
        <v>0</v>
      </c>
      <c r="AA27" s="64">
        <f t="shared" si="13"/>
        <v>0</v>
      </c>
      <c r="AB27" s="65">
        <f t="shared" si="14"/>
        <v>0</v>
      </c>
      <c r="AC27" s="65">
        <f t="shared" si="15"/>
        <v>0</v>
      </c>
    </row>
    <row r="28" spans="1:29" ht="15" customHeight="1">
      <c r="A28" s="172">
        <f>'Pay25_11-27-12'!A28</f>
        <v>0</v>
      </c>
      <c r="B28" s="157">
        <f>'Pay25_11-27-12'!B28</f>
        <v>0</v>
      </c>
      <c r="C28" s="19"/>
      <c r="D28" s="16"/>
      <c r="E28" s="15"/>
      <c r="F28" s="21"/>
      <c r="G28" s="21"/>
      <c r="H28" s="21"/>
      <c r="I28" s="17"/>
      <c r="J28" s="19"/>
      <c r="K28" s="21"/>
      <c r="L28" s="21"/>
      <c r="M28" s="16"/>
      <c r="N28" s="16"/>
      <c r="O28" s="15"/>
      <c r="P28" s="17"/>
      <c r="Q28" s="93">
        <f t="shared" si="7"/>
        <v>0</v>
      </c>
      <c r="R28" s="162">
        <f t="shared" si="8"/>
        <v>0</v>
      </c>
      <c r="S28" s="169"/>
      <c r="T28" s="33"/>
      <c r="U28" s="170"/>
      <c r="V28" s="171"/>
      <c r="X28" s="174">
        <f t="shared" si="11"/>
        <v>0</v>
      </c>
      <c r="Y28" s="37"/>
      <c r="Z28" s="63">
        <f t="shared" si="12"/>
        <v>0</v>
      </c>
      <c r="AA28" s="64">
        <f t="shared" si="13"/>
        <v>0</v>
      </c>
      <c r="AB28" s="65">
        <f t="shared" si="14"/>
        <v>0</v>
      </c>
      <c r="AC28" s="65">
        <f t="shared" si="15"/>
        <v>0</v>
      </c>
    </row>
    <row r="29" spans="1:29" ht="15" customHeight="1">
      <c r="A29" s="172">
        <f>'Pay25_11-27-12'!A29</f>
        <v>0</v>
      </c>
      <c r="B29" s="157">
        <f>'Pay25_11-27-12'!B29</f>
        <v>0</v>
      </c>
      <c r="C29" s="19"/>
      <c r="D29" s="16"/>
      <c r="E29" s="15"/>
      <c r="F29" s="21"/>
      <c r="G29" s="21"/>
      <c r="H29" s="21"/>
      <c r="I29" s="17"/>
      <c r="J29" s="19"/>
      <c r="K29" s="21"/>
      <c r="L29" s="21"/>
      <c r="M29" s="16"/>
      <c r="N29" s="16"/>
      <c r="O29" s="15"/>
      <c r="P29" s="17"/>
      <c r="Q29" s="93">
        <f t="shared" si="7"/>
        <v>0</v>
      </c>
      <c r="R29" s="162">
        <f t="shared" si="8"/>
        <v>0</v>
      </c>
      <c r="S29" s="169"/>
      <c r="T29" s="33"/>
      <c r="U29" s="170"/>
      <c r="V29" s="171"/>
      <c r="X29" s="174">
        <f t="shared" si="11"/>
        <v>0</v>
      </c>
      <c r="Y29" s="37"/>
      <c r="Z29" s="63">
        <f t="shared" si="12"/>
        <v>0</v>
      </c>
      <c r="AA29" s="64">
        <f t="shared" si="13"/>
        <v>0</v>
      </c>
      <c r="AB29" s="65">
        <f t="shared" si="14"/>
        <v>0</v>
      </c>
      <c r="AC29" s="65">
        <f t="shared" si="15"/>
        <v>0</v>
      </c>
    </row>
    <row r="30" spans="1:29" ht="15" customHeight="1" thickBot="1">
      <c r="A30" s="172">
        <f>'Pay25_11-27-12'!A30</f>
        <v>0</v>
      </c>
      <c r="B30" s="157">
        <f>'Pay25_11-27-12'!B30</f>
        <v>0</v>
      </c>
      <c r="C30" s="19"/>
      <c r="D30" s="16"/>
      <c r="E30" s="22"/>
      <c r="F30" s="15"/>
      <c r="G30" s="21"/>
      <c r="H30" s="21"/>
      <c r="I30" s="17"/>
      <c r="J30" s="19"/>
      <c r="K30" s="16"/>
      <c r="L30" s="15"/>
      <c r="M30" s="16"/>
      <c r="N30" s="16"/>
      <c r="O30" s="15"/>
      <c r="P30" s="17"/>
      <c r="Q30" s="93">
        <f t="shared" si="7"/>
        <v>0</v>
      </c>
      <c r="R30" s="162">
        <f t="shared" si="8"/>
        <v>0</v>
      </c>
      <c r="S30" s="3"/>
      <c r="T30" s="3"/>
      <c r="U30" s="3"/>
      <c r="V30" s="153"/>
      <c r="X30" s="174">
        <f t="shared" si="11"/>
        <v>0</v>
      </c>
      <c r="Y30" s="37"/>
      <c r="Z30" s="63">
        <f t="shared" si="12"/>
        <v>0</v>
      </c>
      <c r="AA30" s="64">
        <f t="shared" si="13"/>
        <v>0</v>
      </c>
      <c r="AB30" s="65">
        <f t="shared" si="14"/>
        <v>0</v>
      </c>
      <c r="AC30" s="65">
        <f t="shared" si="15"/>
        <v>0</v>
      </c>
    </row>
    <row r="31" spans="1:29" ht="15" customHeight="1" thickBot="1">
      <c r="A31" s="172">
        <f>'Pay25_11-27-12'!A31</f>
        <v>0</v>
      </c>
      <c r="B31" s="157">
        <f>'Pay25_11-27-12'!B31</f>
        <v>0</v>
      </c>
      <c r="C31" s="20"/>
      <c r="D31" s="4"/>
      <c r="E31" s="23"/>
      <c r="F31" s="5"/>
      <c r="G31" s="4"/>
      <c r="H31" s="5"/>
      <c r="I31" s="12"/>
      <c r="J31" s="11"/>
      <c r="K31" s="4"/>
      <c r="L31" s="5"/>
      <c r="M31" s="4"/>
      <c r="N31" s="5"/>
      <c r="O31" s="4"/>
      <c r="P31" s="18"/>
      <c r="Q31" s="93">
        <f t="shared" si="7"/>
        <v>0</v>
      </c>
      <c r="R31" s="163">
        <f t="shared" si="8"/>
        <v>0</v>
      </c>
      <c r="S31" s="205" t="s">
        <v>70</v>
      </c>
      <c r="T31" s="205"/>
      <c r="U31" s="205"/>
      <c r="V31" s="206"/>
      <c r="X31" s="175">
        <f>A31</f>
        <v>0</v>
      </c>
      <c r="Y31" s="38"/>
      <c r="Z31" s="66">
        <f>(AA31+AB31)*Y31</f>
        <v>0</v>
      </c>
      <c r="AA31" s="67">
        <f>IF($B$32&gt;0,80*$Y$11*R31,($Y$11*Q31)+($Y$11*$Q$43*R31))</f>
        <v>0</v>
      </c>
      <c r="AB31" s="68">
        <f>AA31*$Y$12</f>
        <v>0</v>
      </c>
      <c r="AC31" s="68">
        <f>SUM(Z31:AB31)</f>
        <v>0</v>
      </c>
    </row>
    <row r="32" spans="1:29" ht="15.75" customHeight="1" thickBot="1">
      <c r="A32" s="95" t="s">
        <v>33</v>
      </c>
      <c r="B32" s="96">
        <f aca="true" t="shared" si="16" ref="B32:R32">SUM(B15:B31)</f>
        <v>1</v>
      </c>
      <c r="C32" s="97">
        <f t="shared" si="16"/>
        <v>0</v>
      </c>
      <c r="D32" s="98">
        <f t="shared" si="16"/>
        <v>0</v>
      </c>
      <c r="E32" s="98">
        <f t="shared" si="16"/>
        <v>0</v>
      </c>
      <c r="F32" s="98">
        <f t="shared" si="16"/>
        <v>0</v>
      </c>
      <c r="G32" s="98">
        <f t="shared" si="16"/>
        <v>0</v>
      </c>
      <c r="H32" s="98">
        <f t="shared" si="16"/>
        <v>0</v>
      </c>
      <c r="I32" s="98">
        <f t="shared" si="16"/>
        <v>0</v>
      </c>
      <c r="J32" s="97">
        <f t="shared" si="16"/>
        <v>0</v>
      </c>
      <c r="K32" s="98">
        <f t="shared" si="16"/>
        <v>0</v>
      </c>
      <c r="L32" s="98">
        <f t="shared" si="16"/>
        <v>0</v>
      </c>
      <c r="M32" s="98">
        <f t="shared" si="16"/>
        <v>0</v>
      </c>
      <c r="N32" s="98">
        <f t="shared" si="16"/>
        <v>0</v>
      </c>
      <c r="O32" s="98">
        <f t="shared" si="16"/>
        <v>0</v>
      </c>
      <c r="P32" s="99">
        <f t="shared" si="16"/>
        <v>0</v>
      </c>
      <c r="Q32" s="94">
        <f t="shared" si="16"/>
        <v>0</v>
      </c>
      <c r="R32" s="145">
        <f t="shared" si="16"/>
        <v>1</v>
      </c>
      <c r="S32" s="135" t="s">
        <v>56</v>
      </c>
      <c r="T32" s="136" t="s">
        <v>55</v>
      </c>
      <c r="U32" s="136" t="s">
        <v>68</v>
      </c>
      <c r="V32" s="136" t="s">
        <v>69</v>
      </c>
      <c r="X32" s="69" t="s">
        <v>2</v>
      </c>
      <c r="Y32" s="70"/>
      <c r="Z32" s="71">
        <f>SUM(Z15:Z31)</f>
        <v>0</v>
      </c>
      <c r="AA32" s="72">
        <f>SUM(AA15:AA31)</f>
        <v>0</v>
      </c>
      <c r="AB32" s="71">
        <f>SUM(AB15:AB31)</f>
        <v>0</v>
      </c>
      <c r="AC32" s="71">
        <f>SUM(AC15:AC31)</f>
        <v>0</v>
      </c>
    </row>
    <row r="33" spans="1:22" ht="15.75" customHeight="1" thickBot="1">
      <c r="A33" s="100" t="s">
        <v>3</v>
      </c>
      <c r="B33" s="101"/>
      <c r="C33" s="102">
        <f aca="true" t="shared" si="17" ref="C33:P33">C14</f>
        <v>4</v>
      </c>
      <c r="D33" s="103">
        <f t="shared" si="17"/>
        <v>5</v>
      </c>
      <c r="E33" s="103">
        <f t="shared" si="17"/>
        <v>6</v>
      </c>
      <c r="F33" s="104">
        <f t="shared" si="17"/>
        <v>7</v>
      </c>
      <c r="G33" s="103">
        <f t="shared" si="17"/>
        <v>1</v>
      </c>
      <c r="H33" s="104">
        <f t="shared" si="17"/>
        <v>2</v>
      </c>
      <c r="I33" s="105">
        <f t="shared" si="17"/>
        <v>3</v>
      </c>
      <c r="J33" s="102">
        <f t="shared" si="17"/>
        <v>4</v>
      </c>
      <c r="K33" s="103">
        <f t="shared" si="17"/>
        <v>5</v>
      </c>
      <c r="L33" s="104">
        <f t="shared" si="17"/>
        <v>6</v>
      </c>
      <c r="M33" s="103">
        <f t="shared" si="17"/>
        <v>7</v>
      </c>
      <c r="N33" s="103">
        <f t="shared" si="17"/>
        <v>1</v>
      </c>
      <c r="O33" s="104">
        <f t="shared" si="17"/>
        <v>2</v>
      </c>
      <c r="P33" s="105">
        <f t="shared" si="17"/>
        <v>3</v>
      </c>
      <c r="Q33" s="92" t="s">
        <v>2</v>
      </c>
      <c r="R33" s="227"/>
      <c r="S33" s="137" t="s">
        <v>57</v>
      </c>
      <c r="T33" s="137" t="s">
        <v>50</v>
      </c>
      <c r="U33" s="137" t="s">
        <v>11</v>
      </c>
      <c r="V33" s="137" t="s">
        <v>11</v>
      </c>
    </row>
    <row r="34" spans="1:22" ht="13.5" customHeight="1">
      <c r="A34" s="106" t="s">
        <v>4</v>
      </c>
      <c r="B34" s="107"/>
      <c r="C34" s="9"/>
      <c r="D34" s="7"/>
      <c r="E34" s="8"/>
      <c r="F34" s="7"/>
      <c r="G34" s="8"/>
      <c r="H34" s="7"/>
      <c r="I34" s="8"/>
      <c r="J34" s="24"/>
      <c r="K34" s="8"/>
      <c r="L34" s="7"/>
      <c r="M34" s="8"/>
      <c r="N34" s="7"/>
      <c r="O34" s="8"/>
      <c r="P34" s="25"/>
      <c r="Q34" s="74">
        <f aca="true" t="shared" si="18" ref="Q34:Q42">SUM(C34:P34)</f>
        <v>0</v>
      </c>
      <c r="R34" s="187"/>
      <c r="S34" s="146"/>
      <c r="T34" s="154"/>
      <c r="U34" s="134"/>
      <c r="V34" s="140"/>
    </row>
    <row r="35" spans="1:22" ht="13.5" customHeight="1">
      <c r="A35" s="106" t="s">
        <v>0</v>
      </c>
      <c r="B35" s="107"/>
      <c r="C35" s="10"/>
      <c r="D35" s="2"/>
      <c r="E35" s="1"/>
      <c r="F35" s="2"/>
      <c r="G35" s="1"/>
      <c r="H35" s="2"/>
      <c r="I35" s="1"/>
      <c r="J35" s="6"/>
      <c r="K35" s="1"/>
      <c r="L35" s="2"/>
      <c r="M35" s="1"/>
      <c r="N35" s="2"/>
      <c r="O35" s="1"/>
      <c r="P35" s="13"/>
      <c r="Q35" s="75">
        <f t="shared" si="18"/>
        <v>0</v>
      </c>
      <c r="R35" s="187"/>
      <c r="S35" s="147"/>
      <c r="T35" s="155"/>
      <c r="U35" s="133"/>
      <c r="V35" s="141"/>
    </row>
    <row r="36" spans="1:22" ht="13.5" customHeight="1">
      <c r="A36" s="106" t="s">
        <v>5</v>
      </c>
      <c r="B36" s="107"/>
      <c r="C36" s="10"/>
      <c r="D36" s="2"/>
      <c r="E36" s="1"/>
      <c r="F36" s="2"/>
      <c r="G36" s="1"/>
      <c r="H36" s="2"/>
      <c r="I36" s="1"/>
      <c r="J36" s="6"/>
      <c r="K36" s="1"/>
      <c r="L36" s="2"/>
      <c r="M36" s="1"/>
      <c r="N36" s="2"/>
      <c r="O36" s="1"/>
      <c r="P36" s="13"/>
      <c r="Q36" s="75">
        <f t="shared" si="18"/>
        <v>0</v>
      </c>
      <c r="R36" s="187"/>
      <c r="S36" s="147"/>
      <c r="T36" s="155"/>
      <c r="U36" s="133"/>
      <c r="V36" s="141"/>
    </row>
    <row r="37" spans="1:22" ht="13.5" customHeight="1">
      <c r="A37" s="106" t="s">
        <v>6</v>
      </c>
      <c r="B37" s="107"/>
      <c r="C37" s="10"/>
      <c r="D37" s="2"/>
      <c r="E37" s="1"/>
      <c r="F37" s="2"/>
      <c r="G37" s="1"/>
      <c r="H37" s="2"/>
      <c r="I37" s="1"/>
      <c r="J37" s="6"/>
      <c r="K37" s="1"/>
      <c r="L37" s="2"/>
      <c r="M37" s="1"/>
      <c r="N37" s="2"/>
      <c r="O37" s="1"/>
      <c r="P37" s="13"/>
      <c r="Q37" s="75">
        <f t="shared" si="18"/>
        <v>0</v>
      </c>
      <c r="R37" s="187"/>
      <c r="S37" s="147"/>
      <c r="T37" s="155"/>
      <c r="U37" s="133"/>
      <c r="V37" s="141"/>
    </row>
    <row r="38" spans="1:22" ht="13.5" customHeight="1">
      <c r="A38" s="106" t="s">
        <v>7</v>
      </c>
      <c r="B38" s="107"/>
      <c r="C38" s="10"/>
      <c r="D38" s="2"/>
      <c r="E38" s="1"/>
      <c r="F38" s="2"/>
      <c r="G38" s="1"/>
      <c r="H38" s="2"/>
      <c r="I38" s="1"/>
      <c r="J38" s="6"/>
      <c r="K38" s="1"/>
      <c r="L38" s="2"/>
      <c r="M38" s="1"/>
      <c r="N38" s="2"/>
      <c r="O38" s="1"/>
      <c r="P38" s="13"/>
      <c r="Q38" s="75">
        <f t="shared" si="18"/>
        <v>0</v>
      </c>
      <c r="R38" s="187"/>
      <c r="S38" s="147"/>
      <c r="T38" s="155"/>
      <c r="U38" s="133"/>
      <c r="V38" s="141"/>
    </row>
    <row r="39" spans="1:22" ht="13.5" customHeight="1">
      <c r="A39" s="106" t="s">
        <v>8</v>
      </c>
      <c r="B39" s="107"/>
      <c r="C39" s="10"/>
      <c r="D39" s="2"/>
      <c r="E39" s="1"/>
      <c r="F39" s="2"/>
      <c r="G39" s="1"/>
      <c r="H39" s="2"/>
      <c r="I39" s="1"/>
      <c r="J39" s="6"/>
      <c r="K39" s="1"/>
      <c r="L39" s="2"/>
      <c r="M39" s="1"/>
      <c r="N39" s="2"/>
      <c r="O39" s="1"/>
      <c r="P39" s="13"/>
      <c r="Q39" s="75">
        <f t="shared" si="18"/>
        <v>0</v>
      </c>
      <c r="R39" s="187"/>
      <c r="S39" s="147"/>
      <c r="T39" s="155"/>
      <c r="U39" s="133"/>
      <c r="V39" s="141"/>
    </row>
    <row r="40" spans="1:22" ht="13.5" customHeight="1">
      <c r="A40" s="106" t="s">
        <v>30</v>
      </c>
      <c r="B40" s="107"/>
      <c r="C40" s="10"/>
      <c r="D40" s="2"/>
      <c r="E40" s="1"/>
      <c r="F40" s="2"/>
      <c r="G40" s="1"/>
      <c r="H40" s="2"/>
      <c r="I40" s="1"/>
      <c r="J40" s="6"/>
      <c r="K40" s="1"/>
      <c r="L40" s="2"/>
      <c r="M40" s="1"/>
      <c r="N40" s="2"/>
      <c r="O40" s="1"/>
      <c r="P40" s="13"/>
      <c r="Q40" s="75">
        <f t="shared" si="18"/>
        <v>0</v>
      </c>
      <c r="R40" s="187"/>
      <c r="S40" s="147"/>
      <c r="T40" s="155"/>
      <c r="U40" s="133"/>
      <c r="V40" s="141"/>
    </row>
    <row r="41" spans="1:22" ht="13.5" customHeight="1">
      <c r="A41" s="106" t="s">
        <v>1</v>
      </c>
      <c r="B41" s="107"/>
      <c r="C41" s="10"/>
      <c r="D41" s="2"/>
      <c r="E41" s="1"/>
      <c r="F41" s="2"/>
      <c r="G41" s="1"/>
      <c r="H41" s="2"/>
      <c r="I41" s="1"/>
      <c r="J41" s="6"/>
      <c r="K41" s="1"/>
      <c r="L41" s="2"/>
      <c r="M41" s="1"/>
      <c r="N41" s="2"/>
      <c r="O41" s="1"/>
      <c r="P41" s="13"/>
      <c r="Q41" s="75">
        <f t="shared" si="18"/>
        <v>0</v>
      </c>
      <c r="R41" s="187"/>
      <c r="S41" s="147"/>
      <c r="T41" s="155"/>
      <c r="U41" s="133"/>
      <c r="V41" s="141"/>
    </row>
    <row r="42" spans="1:22" ht="13.5" customHeight="1" thickBot="1">
      <c r="A42" s="106" t="s">
        <v>9</v>
      </c>
      <c r="B42" s="107"/>
      <c r="C42" s="11"/>
      <c r="D42" s="4"/>
      <c r="E42" s="5"/>
      <c r="F42" s="4"/>
      <c r="G42" s="5"/>
      <c r="H42" s="4"/>
      <c r="I42" s="5"/>
      <c r="J42" s="26"/>
      <c r="K42" s="5"/>
      <c r="L42" s="4"/>
      <c r="M42" s="5"/>
      <c r="N42" s="4"/>
      <c r="O42" s="5"/>
      <c r="P42" s="14"/>
      <c r="Q42" s="76">
        <f t="shared" si="18"/>
        <v>0</v>
      </c>
      <c r="R42" s="187"/>
      <c r="S42" s="147"/>
      <c r="T42" s="155"/>
      <c r="U42" s="133"/>
      <c r="V42" s="141"/>
    </row>
    <row r="43" spans="1:22" ht="13.5" customHeight="1" thickBot="1">
      <c r="A43" s="106" t="s">
        <v>32</v>
      </c>
      <c r="B43" s="107"/>
      <c r="C43" s="111">
        <f aca="true" t="shared" si="19" ref="C43:Q43">SUM(C34:C42)</f>
        <v>0</v>
      </c>
      <c r="D43" s="111">
        <f t="shared" si="19"/>
        <v>0</v>
      </c>
      <c r="E43" s="111">
        <f t="shared" si="19"/>
        <v>0</v>
      </c>
      <c r="F43" s="111">
        <f t="shared" si="19"/>
        <v>0</v>
      </c>
      <c r="G43" s="111">
        <f t="shared" si="19"/>
        <v>0</v>
      </c>
      <c r="H43" s="111">
        <f t="shared" si="19"/>
        <v>0</v>
      </c>
      <c r="I43" s="111">
        <f t="shared" si="19"/>
        <v>0</v>
      </c>
      <c r="J43" s="111">
        <f t="shared" si="19"/>
        <v>0</v>
      </c>
      <c r="K43" s="111">
        <f t="shared" si="19"/>
        <v>0</v>
      </c>
      <c r="L43" s="111">
        <f t="shared" si="19"/>
        <v>0</v>
      </c>
      <c r="M43" s="111">
        <f t="shared" si="19"/>
        <v>0</v>
      </c>
      <c r="N43" s="111">
        <f t="shared" si="19"/>
        <v>0</v>
      </c>
      <c r="O43" s="111">
        <f t="shared" si="19"/>
        <v>0</v>
      </c>
      <c r="P43" s="112">
        <f t="shared" si="19"/>
        <v>0</v>
      </c>
      <c r="Q43" s="113">
        <f t="shared" si="19"/>
        <v>0</v>
      </c>
      <c r="R43" s="187"/>
      <c r="S43" s="147"/>
      <c r="T43" s="155"/>
      <c r="U43" s="133"/>
      <c r="V43" s="141"/>
    </row>
    <row r="44" spans="1:22" ht="16.5" customHeight="1" thickBot="1">
      <c r="A44" s="108" t="s">
        <v>34</v>
      </c>
      <c r="B44" s="107"/>
      <c r="C44" s="114">
        <f aca="true" t="shared" si="20" ref="C44:Q44">C43+C32</f>
        <v>0</v>
      </c>
      <c r="D44" s="114">
        <f t="shared" si="20"/>
        <v>0</v>
      </c>
      <c r="E44" s="114">
        <f t="shared" si="20"/>
        <v>0</v>
      </c>
      <c r="F44" s="114">
        <f t="shared" si="20"/>
        <v>0</v>
      </c>
      <c r="G44" s="114">
        <f t="shared" si="20"/>
        <v>0</v>
      </c>
      <c r="H44" s="114">
        <f t="shared" si="20"/>
        <v>0</v>
      </c>
      <c r="I44" s="114">
        <f t="shared" si="20"/>
        <v>0</v>
      </c>
      <c r="J44" s="114">
        <f t="shared" si="20"/>
        <v>0</v>
      </c>
      <c r="K44" s="114">
        <f t="shared" si="20"/>
        <v>0</v>
      </c>
      <c r="L44" s="114">
        <f t="shared" si="20"/>
        <v>0</v>
      </c>
      <c r="M44" s="114">
        <f t="shared" si="20"/>
        <v>0</v>
      </c>
      <c r="N44" s="114">
        <f t="shared" si="20"/>
        <v>0</v>
      </c>
      <c r="O44" s="114">
        <f t="shared" si="20"/>
        <v>0</v>
      </c>
      <c r="P44" s="114">
        <f t="shared" si="20"/>
        <v>0</v>
      </c>
      <c r="Q44" s="114">
        <f t="shared" si="20"/>
        <v>0</v>
      </c>
      <c r="R44" s="187"/>
      <c r="S44" s="148" t="s">
        <v>2</v>
      </c>
      <c r="T44" s="156">
        <f>SUM(T34:T43)</f>
        <v>0</v>
      </c>
      <c r="U44" s="150"/>
      <c r="V44" s="151"/>
    </row>
    <row r="45" spans="1:22" ht="16.5" customHeight="1" thickBot="1">
      <c r="A45" s="285"/>
      <c r="B45" s="286"/>
      <c r="C45" s="283" t="s">
        <v>44</v>
      </c>
      <c r="D45" s="284"/>
      <c r="E45" s="284"/>
      <c r="F45" s="284"/>
      <c r="G45" s="239"/>
      <c r="H45" s="238">
        <f>SUM(C44:I44)</f>
        <v>0</v>
      </c>
      <c r="I45" s="239"/>
      <c r="J45" s="283" t="s">
        <v>45</v>
      </c>
      <c r="K45" s="284"/>
      <c r="L45" s="284"/>
      <c r="M45" s="284"/>
      <c r="N45" s="239"/>
      <c r="O45" s="238">
        <f>SUM(J44:P44)</f>
        <v>0</v>
      </c>
      <c r="P45" s="239"/>
      <c r="Q45" s="281"/>
      <c r="R45" s="189"/>
      <c r="S45" s="275" t="s">
        <v>74</v>
      </c>
      <c r="T45" s="276"/>
      <c r="U45" s="276"/>
      <c r="V45" s="277"/>
    </row>
    <row r="46" spans="1:22" ht="16.5" customHeight="1" thickBot="1">
      <c r="A46" s="109"/>
      <c r="B46" s="110"/>
      <c r="C46" s="182" t="s">
        <v>13</v>
      </c>
      <c r="D46" s="184"/>
      <c r="E46" s="180"/>
      <c r="F46" s="181"/>
      <c r="G46" s="182" t="s">
        <v>22</v>
      </c>
      <c r="H46" s="183"/>
      <c r="I46" s="184"/>
      <c r="J46" s="180"/>
      <c r="K46" s="181"/>
      <c r="L46" s="182" t="s">
        <v>23</v>
      </c>
      <c r="M46" s="183"/>
      <c r="N46" s="184"/>
      <c r="O46" s="180"/>
      <c r="P46" s="181"/>
      <c r="Q46" s="282"/>
      <c r="R46" s="48"/>
      <c r="S46" s="278" t="s">
        <v>104</v>
      </c>
      <c r="T46" s="279"/>
      <c r="U46" s="279"/>
      <c r="V46" s="280"/>
    </row>
    <row r="47" spans="1:22" ht="12" customHeight="1">
      <c r="A47" s="187"/>
      <c r="B47" s="188"/>
      <c r="C47" s="188"/>
      <c r="D47" s="188"/>
      <c r="E47" s="188"/>
      <c r="F47" s="188"/>
      <c r="G47" s="188"/>
      <c r="H47" s="188"/>
      <c r="I47" s="188"/>
      <c r="J47" s="188"/>
      <c r="K47" s="188"/>
      <c r="L47" s="188"/>
      <c r="M47" s="188"/>
      <c r="N47" s="188"/>
      <c r="O47" s="188"/>
      <c r="P47" s="188"/>
      <c r="Q47" s="188"/>
      <c r="R47" s="189"/>
      <c r="S47" s="278" t="s">
        <v>105</v>
      </c>
      <c r="T47" s="279"/>
      <c r="U47" s="279"/>
      <c r="V47" s="280"/>
    </row>
    <row r="48" spans="1:22" ht="16.5" customHeight="1" thickBot="1">
      <c r="A48" s="41" t="s">
        <v>51</v>
      </c>
      <c r="B48" s="185"/>
      <c r="C48" s="185"/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5"/>
      <c r="R48" s="186"/>
      <c r="S48" s="272"/>
      <c r="T48" s="273"/>
      <c r="U48" s="273"/>
      <c r="V48" s="274"/>
    </row>
    <row r="49" spans="1:22" ht="16.5" customHeight="1">
      <c r="A49" s="187"/>
      <c r="B49" s="199"/>
      <c r="C49" s="199"/>
      <c r="D49" s="199"/>
      <c r="E49" s="199"/>
      <c r="F49" s="199"/>
      <c r="G49" s="199"/>
      <c r="H49" s="199"/>
      <c r="I49" s="199"/>
      <c r="J49" s="199"/>
      <c r="K49" s="199"/>
      <c r="L49" s="199"/>
      <c r="M49" s="199"/>
      <c r="N49" s="199"/>
      <c r="O49" s="199"/>
      <c r="P49" s="199"/>
      <c r="Q49" s="199"/>
      <c r="R49" s="200"/>
      <c r="S49" s="190"/>
      <c r="T49" s="191"/>
      <c r="U49" s="191"/>
      <c r="V49" s="192"/>
    </row>
    <row r="50" spans="1:22" ht="16.5" customHeight="1">
      <c r="A50" s="187"/>
      <c r="B50" s="199"/>
      <c r="C50" s="199"/>
      <c r="D50" s="199"/>
      <c r="E50" s="199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200"/>
      <c r="S50" s="193"/>
      <c r="T50" s="194"/>
      <c r="U50" s="194"/>
      <c r="V50" s="195"/>
    </row>
    <row r="51" spans="1:22" ht="16.5" customHeight="1">
      <c r="A51" s="187"/>
      <c r="B51" s="199"/>
      <c r="C51" s="199"/>
      <c r="D51" s="199"/>
      <c r="E51" s="199"/>
      <c r="F51" s="199"/>
      <c r="G51" s="199"/>
      <c r="H51" s="199"/>
      <c r="I51" s="199"/>
      <c r="J51" s="199"/>
      <c r="K51" s="199"/>
      <c r="L51" s="199"/>
      <c r="M51" s="199"/>
      <c r="N51" s="199"/>
      <c r="O51" s="199"/>
      <c r="P51" s="199"/>
      <c r="Q51" s="199"/>
      <c r="R51" s="200"/>
      <c r="S51" s="193"/>
      <c r="T51" s="194"/>
      <c r="U51" s="194"/>
      <c r="V51" s="195"/>
    </row>
    <row r="52" spans="1:22" ht="9" customHeight="1">
      <c r="A52" s="187"/>
      <c r="B52" s="188"/>
      <c r="C52" s="188"/>
      <c r="D52" s="188"/>
      <c r="E52" s="188"/>
      <c r="F52" s="188"/>
      <c r="G52" s="188"/>
      <c r="H52" s="188"/>
      <c r="I52" s="188"/>
      <c r="J52" s="188"/>
      <c r="K52" s="188"/>
      <c r="L52" s="188"/>
      <c r="M52" s="188"/>
      <c r="N52" s="188"/>
      <c r="O52" s="188"/>
      <c r="P52" s="188"/>
      <c r="Q52" s="188"/>
      <c r="R52" s="189"/>
      <c r="S52" s="193"/>
      <c r="T52" s="194"/>
      <c r="U52" s="194"/>
      <c r="V52" s="195"/>
    </row>
    <row r="53" spans="1:22" ht="15.75" customHeight="1">
      <c r="A53" s="243" t="s">
        <v>21</v>
      </c>
      <c r="B53" s="244"/>
      <c r="C53" s="244"/>
      <c r="D53" s="244"/>
      <c r="E53" s="244"/>
      <c r="F53" s="244"/>
      <c r="G53" s="244"/>
      <c r="H53" s="244"/>
      <c r="I53" s="188"/>
      <c r="J53" s="188"/>
      <c r="K53" s="188"/>
      <c r="L53" s="188"/>
      <c r="M53" s="188"/>
      <c r="N53" s="188"/>
      <c r="O53" s="188"/>
      <c r="P53" s="188"/>
      <c r="Q53" s="188"/>
      <c r="R53" s="189"/>
      <c r="S53" s="193"/>
      <c r="T53" s="194"/>
      <c r="U53" s="194"/>
      <c r="V53" s="195"/>
    </row>
    <row r="54" spans="1:22" ht="15.75" customHeight="1">
      <c r="A54" s="243" t="s">
        <v>107</v>
      </c>
      <c r="B54" s="244"/>
      <c r="C54" s="244"/>
      <c r="D54" s="244"/>
      <c r="E54" s="244"/>
      <c r="F54" s="244"/>
      <c r="G54" s="244"/>
      <c r="H54" s="244"/>
      <c r="I54" s="188"/>
      <c r="J54" s="188"/>
      <c r="K54" s="188"/>
      <c r="L54" s="188"/>
      <c r="M54" s="188"/>
      <c r="N54" s="188"/>
      <c r="O54" s="188"/>
      <c r="P54" s="188"/>
      <c r="Q54" s="188"/>
      <c r="R54" s="189"/>
      <c r="S54" s="193"/>
      <c r="T54" s="194"/>
      <c r="U54" s="194"/>
      <c r="V54" s="195"/>
    </row>
    <row r="55" spans="1:22" ht="12.75">
      <c r="A55" s="46"/>
      <c r="B55" s="228"/>
      <c r="C55" s="228"/>
      <c r="D55" s="228"/>
      <c r="E55" s="228"/>
      <c r="F55" s="178"/>
      <c r="G55" s="178"/>
      <c r="H55" s="178"/>
      <c r="I55" s="176"/>
      <c r="J55" s="176"/>
      <c r="K55" s="176"/>
      <c r="L55" s="176"/>
      <c r="M55" s="202"/>
      <c r="N55" s="202"/>
      <c r="O55" s="202"/>
      <c r="P55" s="202"/>
      <c r="Q55" s="202"/>
      <c r="R55" s="258"/>
      <c r="S55" s="193"/>
      <c r="T55" s="194"/>
      <c r="U55" s="194"/>
      <c r="V55" s="195"/>
    </row>
    <row r="56" spans="1:22" ht="12.75">
      <c r="A56" s="40" t="s">
        <v>46</v>
      </c>
      <c r="B56" s="229"/>
      <c r="C56" s="229"/>
      <c r="D56" s="229"/>
      <c r="E56" s="229"/>
      <c r="F56" s="179"/>
      <c r="G56" s="179"/>
      <c r="H56" s="179"/>
      <c r="I56" s="45"/>
      <c r="J56" s="232" t="s">
        <v>29</v>
      </c>
      <c r="K56" s="232"/>
      <c r="L56" s="232"/>
      <c r="M56" s="203"/>
      <c r="N56" s="203"/>
      <c r="O56" s="203"/>
      <c r="P56" s="203"/>
      <c r="Q56" s="259"/>
      <c r="R56" s="260"/>
      <c r="S56" s="193"/>
      <c r="T56" s="194"/>
      <c r="U56" s="194"/>
      <c r="V56" s="195"/>
    </row>
    <row r="57" spans="1:22" ht="16.5" customHeight="1" thickBot="1">
      <c r="A57" s="46"/>
      <c r="B57" s="201" t="s">
        <v>10</v>
      </c>
      <c r="C57" s="201"/>
      <c r="D57" s="201"/>
      <c r="E57" s="201"/>
      <c r="F57" s="201" t="s">
        <v>11</v>
      </c>
      <c r="G57" s="201"/>
      <c r="H57" s="201"/>
      <c r="I57" s="176"/>
      <c r="J57" s="176"/>
      <c r="K57" s="176"/>
      <c r="L57" s="176"/>
      <c r="M57" s="231" t="s">
        <v>10</v>
      </c>
      <c r="N57" s="231"/>
      <c r="O57" s="231"/>
      <c r="P57" s="231"/>
      <c r="Q57" s="176" t="s">
        <v>11</v>
      </c>
      <c r="R57" s="177"/>
      <c r="S57" s="193"/>
      <c r="T57" s="194"/>
      <c r="U57" s="194"/>
      <c r="V57" s="195"/>
    </row>
    <row r="58" spans="1:22" ht="15.75" customHeight="1">
      <c r="A58" s="187"/>
      <c r="B58" s="188"/>
      <c r="C58" s="188"/>
      <c r="D58" s="188"/>
      <c r="E58" s="188"/>
      <c r="F58" s="188"/>
      <c r="G58" s="188"/>
      <c r="H58" s="188"/>
      <c r="I58" s="189"/>
      <c r="J58" s="248" t="s">
        <v>54</v>
      </c>
      <c r="K58" s="249"/>
      <c r="L58" s="249"/>
      <c r="M58" s="249"/>
      <c r="N58" s="249"/>
      <c r="O58" s="249"/>
      <c r="P58" s="249"/>
      <c r="Q58" s="249"/>
      <c r="R58" s="250"/>
      <c r="S58" s="193"/>
      <c r="T58" s="194"/>
      <c r="U58" s="194"/>
      <c r="V58" s="195"/>
    </row>
    <row r="59" spans="1:22" ht="12.75">
      <c r="A59" s="46"/>
      <c r="B59" s="228"/>
      <c r="C59" s="228"/>
      <c r="D59" s="228"/>
      <c r="E59" s="228"/>
      <c r="F59" s="178"/>
      <c r="G59" s="178"/>
      <c r="H59" s="178"/>
      <c r="I59" s="188"/>
      <c r="J59" s="251"/>
      <c r="K59" s="252"/>
      <c r="L59" s="252"/>
      <c r="M59" s="252"/>
      <c r="N59" s="252"/>
      <c r="O59" s="252"/>
      <c r="P59" s="252"/>
      <c r="Q59" s="252"/>
      <c r="R59" s="253"/>
      <c r="S59" s="193"/>
      <c r="T59" s="194"/>
      <c r="U59" s="194"/>
      <c r="V59" s="195"/>
    </row>
    <row r="60" spans="1:22" ht="12.75">
      <c r="A60" s="40" t="s">
        <v>47</v>
      </c>
      <c r="B60" s="229"/>
      <c r="C60" s="229"/>
      <c r="D60" s="229"/>
      <c r="E60" s="229"/>
      <c r="F60" s="179"/>
      <c r="G60" s="179"/>
      <c r="H60" s="179"/>
      <c r="I60" s="188"/>
      <c r="J60" s="255" t="s">
        <v>52</v>
      </c>
      <c r="K60" s="256"/>
      <c r="L60" s="256"/>
      <c r="M60" s="256"/>
      <c r="N60" s="256"/>
      <c r="O60" s="256"/>
      <c r="P60" s="256"/>
      <c r="Q60" s="256"/>
      <c r="R60" s="257"/>
      <c r="S60" s="193"/>
      <c r="T60" s="194"/>
      <c r="U60" s="194"/>
      <c r="V60" s="195"/>
    </row>
    <row r="61" spans="1:22" ht="13.5" thickBot="1">
      <c r="A61" s="47"/>
      <c r="B61" s="204" t="s">
        <v>10</v>
      </c>
      <c r="C61" s="204"/>
      <c r="D61" s="204"/>
      <c r="E61" s="204"/>
      <c r="F61" s="204" t="s">
        <v>11</v>
      </c>
      <c r="G61" s="204"/>
      <c r="H61" s="204"/>
      <c r="I61" s="254"/>
      <c r="J61" s="245" t="s">
        <v>53</v>
      </c>
      <c r="K61" s="246"/>
      <c r="L61" s="246"/>
      <c r="M61" s="246"/>
      <c r="N61" s="246"/>
      <c r="O61" s="246"/>
      <c r="P61" s="246"/>
      <c r="Q61" s="246"/>
      <c r="R61" s="247"/>
      <c r="S61" s="196"/>
      <c r="T61" s="197"/>
      <c r="U61" s="197"/>
      <c r="V61" s="198"/>
    </row>
    <row r="62" ht="12.75">
      <c r="R62"/>
    </row>
    <row r="63" ht="12.75">
      <c r="R63"/>
    </row>
    <row r="64" spans="19:21" ht="12.75">
      <c r="S64" s="132"/>
      <c r="T64" s="73"/>
      <c r="U64" s="73"/>
    </row>
    <row r="65" spans="19:21" ht="12.75">
      <c r="S65" s="132"/>
      <c r="T65" s="73"/>
      <c r="U65" s="73"/>
    </row>
    <row r="66" spans="19:21" ht="12.75">
      <c r="S66" s="132"/>
      <c r="T66" s="73"/>
      <c r="U66" s="73"/>
    </row>
  </sheetData>
  <sheetProtection/>
  <mergeCells count="78">
    <mergeCell ref="Q57:R57"/>
    <mergeCell ref="F55:H56"/>
    <mergeCell ref="J46:K46"/>
    <mergeCell ref="L46:N46"/>
    <mergeCell ref="O46:P46"/>
    <mergeCell ref="B48:R48"/>
    <mergeCell ref="A52:R52"/>
    <mergeCell ref="S49:V61"/>
    <mergeCell ref="B49:R49"/>
    <mergeCell ref="B50:R50"/>
    <mergeCell ref="B51:R51"/>
    <mergeCell ref="F59:H60"/>
    <mergeCell ref="F57:H57"/>
    <mergeCell ref="M55:P56"/>
    <mergeCell ref="B61:E61"/>
    <mergeCell ref="B57:E57"/>
    <mergeCell ref="I55:L55"/>
    <mergeCell ref="S31:V31"/>
    <mergeCell ref="S8:V9"/>
    <mergeCell ref="O8:P8"/>
    <mergeCell ref="A9:P9"/>
    <mergeCell ref="L10:M10"/>
    <mergeCell ref="A11:P11"/>
    <mergeCell ref="A12:B12"/>
    <mergeCell ref="B1:R1"/>
    <mergeCell ref="B2:R2"/>
    <mergeCell ref="F6:H6"/>
    <mergeCell ref="G8:H8"/>
    <mergeCell ref="B6:D6"/>
    <mergeCell ref="B5:R5"/>
    <mergeCell ref="R33:R45"/>
    <mergeCell ref="B59:E60"/>
    <mergeCell ref="E10:K10"/>
    <mergeCell ref="B55:E56"/>
    <mergeCell ref="M57:P57"/>
    <mergeCell ref="J56:L56"/>
    <mergeCell ref="C46:D46"/>
    <mergeCell ref="E46:F46"/>
    <mergeCell ref="G46:I46"/>
    <mergeCell ref="B10:D10"/>
    <mergeCell ref="A1:A2"/>
    <mergeCell ref="A3:A4"/>
    <mergeCell ref="B3:R4"/>
    <mergeCell ref="I53:R54"/>
    <mergeCell ref="A49:A51"/>
    <mergeCell ref="O45:P45"/>
    <mergeCell ref="C12:P12"/>
    <mergeCell ref="E8:F8"/>
    <mergeCell ref="N10:P10"/>
    <mergeCell ref="B8:D8"/>
    <mergeCell ref="F61:H61"/>
    <mergeCell ref="A53:H53"/>
    <mergeCell ref="A54:H54"/>
    <mergeCell ref="J61:R61"/>
    <mergeCell ref="A58:I58"/>
    <mergeCell ref="J58:R59"/>
    <mergeCell ref="I57:L57"/>
    <mergeCell ref="I59:I61"/>
    <mergeCell ref="J60:R60"/>
    <mergeCell ref="Q55:R56"/>
    <mergeCell ref="X6:AC6"/>
    <mergeCell ref="X7:AC7"/>
    <mergeCell ref="I6:J6"/>
    <mergeCell ref="K6:L6"/>
    <mergeCell ref="O6:R6"/>
    <mergeCell ref="A7:P7"/>
    <mergeCell ref="Q7:R13"/>
    <mergeCell ref="J8:K8"/>
    <mergeCell ref="S48:V48"/>
    <mergeCell ref="A47:R47"/>
    <mergeCell ref="S45:V45"/>
    <mergeCell ref="S46:V46"/>
    <mergeCell ref="S47:V47"/>
    <mergeCell ref="Q45:Q46"/>
    <mergeCell ref="H45:I45"/>
    <mergeCell ref="C45:G45"/>
    <mergeCell ref="J45:N45"/>
    <mergeCell ref="A45:B45"/>
  </mergeCells>
  <printOptions horizontalCentered="1" verticalCentered="1"/>
  <pageMargins left="0.25" right="0.25" top="0.25" bottom="0.25" header="0.5" footer="0"/>
  <pageSetup blackAndWhite="1" fitToHeight="1" fitToWidth="1" horizontalDpi="600" verticalDpi="600" orientation="landscape" scale="68" r:id="rId2"/>
  <ignoredErrors>
    <ignoredError sqref="F6" unlockedFormula="1"/>
  </ignoredError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C66"/>
  <sheetViews>
    <sheetView showZeros="0" zoomScalePageLayoutView="0" workbookViewId="0" topLeftCell="A1">
      <selection activeCell="D29" sqref="D29"/>
    </sheetView>
  </sheetViews>
  <sheetFormatPr defaultColWidth="9.140625" defaultRowHeight="12.75"/>
  <cols>
    <col min="1" max="1" width="13.00390625" style="0" customWidth="1"/>
    <col min="2" max="2" width="14.140625" style="0" customWidth="1"/>
    <col min="3" max="7" width="5.57421875" style="0" customWidth="1"/>
    <col min="8" max="8" width="5.421875" style="0" customWidth="1"/>
    <col min="9" max="9" width="5.57421875" style="0" customWidth="1"/>
    <col min="10" max="12" width="5.421875" style="0" customWidth="1"/>
    <col min="13" max="13" width="5.57421875" style="0" customWidth="1"/>
    <col min="14" max="15" width="5.421875" style="0" customWidth="1"/>
    <col min="16" max="16" width="5.28125" style="0" customWidth="1"/>
    <col min="17" max="17" width="6.421875" style="0" bestFit="1" customWidth="1"/>
    <col min="18" max="18" width="7.7109375" style="3" bestFit="1" customWidth="1"/>
    <col min="19" max="19" width="13.28125" style="115" customWidth="1"/>
    <col min="20" max="20" width="12.00390625" style="50" customWidth="1"/>
    <col min="21" max="21" width="10.7109375" style="50" customWidth="1"/>
    <col min="22" max="22" width="10.28125" style="50" customWidth="1"/>
    <col min="23" max="23" width="6.140625" style="50" customWidth="1"/>
    <col min="24" max="24" width="14.57421875" style="50" customWidth="1"/>
    <col min="25" max="25" width="10.28125" style="50" bestFit="1" customWidth="1"/>
    <col min="26" max="26" width="11.00390625" style="50" customWidth="1"/>
    <col min="27" max="27" width="10.28125" style="50" bestFit="1" customWidth="1"/>
    <col min="28" max="29" width="12.28125" style="50" bestFit="1" customWidth="1"/>
    <col min="30" max="16384" width="9.140625" style="50" customWidth="1"/>
  </cols>
  <sheetData>
    <row r="1" spans="1:22" ht="12.75">
      <c r="A1" s="234" t="s">
        <v>59</v>
      </c>
      <c r="B1" s="218" t="s">
        <v>14</v>
      </c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9"/>
      <c r="S1" s="127"/>
      <c r="T1" s="116" t="s">
        <v>106</v>
      </c>
      <c r="U1" s="117"/>
      <c r="V1" s="118"/>
    </row>
    <row r="2" spans="1:22" ht="12.75">
      <c r="A2" s="235"/>
      <c r="B2" s="201" t="s">
        <v>71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20"/>
      <c r="S2" s="128"/>
      <c r="T2" s="53"/>
      <c r="U2" s="53"/>
      <c r="V2" s="54"/>
    </row>
    <row r="3" spans="1:22" ht="12.75">
      <c r="A3" s="235" t="s">
        <v>79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6"/>
      <c r="S3" s="128"/>
      <c r="T3" s="53" t="s">
        <v>72</v>
      </c>
      <c r="U3" s="53"/>
      <c r="V3" s="54"/>
    </row>
    <row r="4" spans="1:22" ht="13.5" thickBot="1">
      <c r="A4" s="237"/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6"/>
      <c r="S4" s="128"/>
      <c r="T4" s="119" t="s">
        <v>60</v>
      </c>
      <c r="U4" s="53"/>
      <c r="V4" s="54"/>
    </row>
    <row r="5" spans="1:22" ht="16.5" thickBot="1">
      <c r="A5" s="152"/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6"/>
      <c r="S5" s="128"/>
      <c r="T5" s="119" t="s">
        <v>61</v>
      </c>
      <c r="U5" s="53"/>
      <c r="V5" s="54"/>
    </row>
    <row r="6" spans="1:29" ht="13.5" thickBot="1">
      <c r="A6" s="40" t="s">
        <v>16</v>
      </c>
      <c r="B6" s="224">
        <f>'Pay02_01-10-12'!B6:D6</f>
        <v>0</v>
      </c>
      <c r="C6" s="224"/>
      <c r="D6" s="224"/>
      <c r="E6" s="42" t="s">
        <v>58</v>
      </c>
      <c r="F6" s="222">
        <f>'Pay02_01-10-12'!F6:H6</f>
        <v>0</v>
      </c>
      <c r="G6" s="222"/>
      <c r="H6" s="222"/>
      <c r="I6" s="267" t="s">
        <v>31</v>
      </c>
      <c r="J6" s="267"/>
      <c r="K6" s="268">
        <f>'Pay02_01-10-12'!K6:L6</f>
        <v>0</v>
      </c>
      <c r="L6" s="268"/>
      <c r="M6" s="39"/>
      <c r="N6" s="44" t="s">
        <v>42</v>
      </c>
      <c r="O6" s="224">
        <f>'Pay02_01-10-12'!O6:R6</f>
        <v>0</v>
      </c>
      <c r="P6" s="224"/>
      <c r="Q6" s="224"/>
      <c r="R6" s="269"/>
      <c r="S6" s="128"/>
      <c r="T6" s="119" t="s">
        <v>62</v>
      </c>
      <c r="U6" s="53"/>
      <c r="V6" s="54"/>
      <c r="X6" s="261" t="s">
        <v>41</v>
      </c>
      <c r="Y6" s="262"/>
      <c r="Z6" s="262"/>
      <c r="AA6" s="262"/>
      <c r="AB6" s="262"/>
      <c r="AC6" s="263"/>
    </row>
    <row r="7" spans="1:29" ht="6" customHeight="1" thickBot="1">
      <c r="A7" s="213"/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270"/>
      <c r="R7" s="271"/>
      <c r="S7" s="129"/>
      <c r="T7" s="120"/>
      <c r="U7" s="120"/>
      <c r="V7" s="121"/>
      <c r="X7" s="264"/>
      <c r="Y7" s="265"/>
      <c r="Z7" s="265"/>
      <c r="AA7" s="265"/>
      <c r="AB7" s="265"/>
      <c r="AC7" s="266"/>
    </row>
    <row r="8" spans="1:29" ht="15" customHeight="1">
      <c r="A8" s="40" t="s">
        <v>17</v>
      </c>
      <c r="B8" s="224">
        <f>'Pay02_01-10-12'!B8:D8</f>
        <v>0</v>
      </c>
      <c r="C8" s="224"/>
      <c r="D8" s="224"/>
      <c r="E8" s="232" t="s">
        <v>18</v>
      </c>
      <c r="F8" s="232"/>
      <c r="G8" s="223">
        <f>'Pay02_01-10-12'!G8:H8+14</f>
        <v>40919</v>
      </c>
      <c r="H8" s="223"/>
      <c r="I8" s="43" t="s">
        <v>19</v>
      </c>
      <c r="J8" s="223">
        <f>G8+13</f>
        <v>40932</v>
      </c>
      <c r="K8" s="223"/>
      <c r="L8" s="39"/>
      <c r="M8" s="42" t="s">
        <v>12</v>
      </c>
      <c r="N8" s="15">
        <f>'Pay02_01-10-12'!N8</f>
        <v>0</v>
      </c>
      <c r="O8" s="188"/>
      <c r="P8" s="188"/>
      <c r="Q8" s="188"/>
      <c r="R8" s="189"/>
      <c r="S8" s="207"/>
      <c r="T8" s="208"/>
      <c r="U8" s="208"/>
      <c r="V8" s="209"/>
      <c r="X8" s="52" t="s">
        <v>24</v>
      </c>
      <c r="Y8" s="34"/>
      <c r="Z8" s="53"/>
      <c r="AA8" s="53"/>
      <c r="AB8" s="53"/>
      <c r="AC8" s="54"/>
    </row>
    <row r="9" spans="1:29" ht="6" customHeight="1" thickBot="1">
      <c r="A9" s="213"/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88"/>
      <c r="R9" s="189"/>
      <c r="S9" s="210"/>
      <c r="T9" s="211"/>
      <c r="U9" s="211"/>
      <c r="V9" s="212"/>
      <c r="X9" s="52"/>
      <c r="Y9" s="34"/>
      <c r="Z9" s="53"/>
      <c r="AA9" s="53"/>
      <c r="AB9" s="53"/>
      <c r="AC9" s="54"/>
    </row>
    <row r="10" spans="1:29" ht="13.5" customHeight="1">
      <c r="A10" s="41" t="s">
        <v>48</v>
      </c>
      <c r="B10" s="233">
        <f>'Pay02_01-10-12'!B10:D10</f>
        <v>0</v>
      </c>
      <c r="C10" s="233"/>
      <c r="D10" s="233"/>
      <c r="E10" s="230" t="s">
        <v>49</v>
      </c>
      <c r="F10" s="230"/>
      <c r="G10" s="230"/>
      <c r="H10" s="230"/>
      <c r="I10" s="230"/>
      <c r="J10" s="230"/>
      <c r="K10" s="230"/>
      <c r="L10" s="214">
        <f>J8+10</f>
        <v>40942</v>
      </c>
      <c r="M10" s="215"/>
      <c r="N10" s="188"/>
      <c r="O10" s="188"/>
      <c r="P10" s="188"/>
      <c r="Q10" s="188"/>
      <c r="R10" s="188"/>
      <c r="S10" s="130"/>
      <c r="T10" s="122"/>
      <c r="U10" s="123"/>
      <c r="V10" s="123"/>
      <c r="X10" s="52"/>
      <c r="Y10" s="34"/>
      <c r="Z10" s="53"/>
      <c r="AA10" s="53"/>
      <c r="AB10" s="53"/>
      <c r="AC10" s="54"/>
    </row>
    <row r="11" spans="1:29" ht="13.5" customHeight="1" thickBot="1">
      <c r="A11" s="213"/>
      <c r="B11" s="176"/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88"/>
      <c r="R11" s="188"/>
      <c r="S11" s="131"/>
      <c r="T11" s="124"/>
      <c r="U11" s="124"/>
      <c r="V11" s="125"/>
      <c r="X11" s="52" t="s">
        <v>35</v>
      </c>
      <c r="Y11" s="32">
        <f>Y8/2080</f>
        <v>0</v>
      </c>
      <c r="Z11" s="53"/>
      <c r="AA11" s="53"/>
      <c r="AB11" s="53"/>
      <c r="AC11" s="54"/>
    </row>
    <row r="12" spans="1:29" ht="14.25" customHeight="1" thickBot="1">
      <c r="A12" s="216"/>
      <c r="B12" s="217"/>
      <c r="C12" s="240" t="s">
        <v>43</v>
      </c>
      <c r="D12" s="241"/>
      <c r="E12" s="241"/>
      <c r="F12" s="241"/>
      <c r="G12" s="241"/>
      <c r="H12" s="241"/>
      <c r="I12" s="241"/>
      <c r="J12" s="241"/>
      <c r="K12" s="241"/>
      <c r="L12" s="241"/>
      <c r="M12" s="241"/>
      <c r="N12" s="241"/>
      <c r="O12" s="241"/>
      <c r="P12" s="242"/>
      <c r="Q12" s="188"/>
      <c r="R12" s="188"/>
      <c r="S12" s="131"/>
      <c r="T12" s="124" t="s">
        <v>63</v>
      </c>
      <c r="U12" s="124"/>
      <c r="V12" s="125"/>
      <c r="X12" s="52" t="s">
        <v>36</v>
      </c>
      <c r="Y12" s="33"/>
      <c r="Z12" s="53"/>
      <c r="AA12" s="53"/>
      <c r="AB12" s="53"/>
      <c r="AC12" s="54"/>
    </row>
    <row r="13" spans="1:29" ht="13.5" thickBot="1">
      <c r="A13" s="77" t="s">
        <v>56</v>
      </c>
      <c r="B13" s="78" t="s">
        <v>55</v>
      </c>
      <c r="C13" s="81">
        <f>G8</f>
        <v>40919</v>
      </c>
      <c r="D13" s="82">
        <f aca="true" t="shared" si="0" ref="D13:P13">C13+1</f>
        <v>40920</v>
      </c>
      <c r="E13" s="83">
        <f t="shared" si="0"/>
        <v>40921</v>
      </c>
      <c r="F13" s="82">
        <f t="shared" si="0"/>
        <v>40922</v>
      </c>
      <c r="G13" s="83">
        <f t="shared" si="0"/>
        <v>40923</v>
      </c>
      <c r="H13" s="82">
        <f t="shared" si="0"/>
        <v>40924</v>
      </c>
      <c r="I13" s="83">
        <f t="shared" si="0"/>
        <v>40925</v>
      </c>
      <c r="J13" s="84">
        <f t="shared" si="0"/>
        <v>40926</v>
      </c>
      <c r="K13" s="83">
        <f t="shared" si="0"/>
        <v>40927</v>
      </c>
      <c r="L13" s="82">
        <f t="shared" si="0"/>
        <v>40928</v>
      </c>
      <c r="M13" s="83">
        <f t="shared" si="0"/>
        <v>40929</v>
      </c>
      <c r="N13" s="82">
        <f t="shared" si="0"/>
        <v>40930</v>
      </c>
      <c r="O13" s="83">
        <f t="shared" si="0"/>
        <v>40931</v>
      </c>
      <c r="P13" s="85">
        <f t="shared" si="0"/>
        <v>40932</v>
      </c>
      <c r="Q13" s="188"/>
      <c r="R13" s="188"/>
      <c r="S13" s="131"/>
      <c r="T13" s="124" t="s">
        <v>75</v>
      </c>
      <c r="U13" s="124"/>
      <c r="V13" s="125"/>
      <c r="X13" s="55"/>
      <c r="Y13" s="51" t="s">
        <v>37</v>
      </c>
      <c r="Z13" s="51" t="s">
        <v>37</v>
      </c>
      <c r="AA13" s="51" t="s">
        <v>25</v>
      </c>
      <c r="AB13" s="51" t="s">
        <v>27</v>
      </c>
      <c r="AC13" s="56" t="s">
        <v>2</v>
      </c>
    </row>
    <row r="14" spans="1:29" ht="13.5" thickBot="1">
      <c r="A14" s="79" t="s">
        <v>57</v>
      </c>
      <c r="B14" s="80" t="s">
        <v>50</v>
      </c>
      <c r="C14" s="86">
        <f aca="true" t="shared" si="1" ref="C14:P14">WEEKDAY(C13)</f>
        <v>4</v>
      </c>
      <c r="D14" s="87">
        <f t="shared" si="1"/>
        <v>5</v>
      </c>
      <c r="E14" s="88">
        <f t="shared" si="1"/>
        <v>6</v>
      </c>
      <c r="F14" s="87">
        <f t="shared" si="1"/>
        <v>7</v>
      </c>
      <c r="G14" s="88">
        <f t="shared" si="1"/>
        <v>1</v>
      </c>
      <c r="H14" s="87">
        <f t="shared" si="1"/>
        <v>2</v>
      </c>
      <c r="I14" s="88">
        <f t="shared" si="1"/>
        <v>3</v>
      </c>
      <c r="J14" s="89">
        <f t="shared" si="1"/>
        <v>4</v>
      </c>
      <c r="K14" s="88">
        <f t="shared" si="1"/>
        <v>5</v>
      </c>
      <c r="L14" s="87">
        <f t="shared" si="1"/>
        <v>6</v>
      </c>
      <c r="M14" s="88">
        <f t="shared" si="1"/>
        <v>7</v>
      </c>
      <c r="N14" s="87">
        <f t="shared" si="1"/>
        <v>1</v>
      </c>
      <c r="O14" s="88">
        <f t="shared" si="1"/>
        <v>2</v>
      </c>
      <c r="P14" s="90">
        <f t="shared" si="1"/>
        <v>3</v>
      </c>
      <c r="Q14" s="91" t="s">
        <v>2</v>
      </c>
      <c r="R14" s="142" t="s">
        <v>15</v>
      </c>
      <c r="S14" s="131"/>
      <c r="T14" s="124" t="s">
        <v>65</v>
      </c>
      <c r="U14" s="124"/>
      <c r="V14" s="125"/>
      <c r="X14" s="57"/>
      <c r="Y14" s="58" t="s">
        <v>38</v>
      </c>
      <c r="Z14" s="58" t="s">
        <v>39</v>
      </c>
      <c r="AA14" s="58" t="s">
        <v>26</v>
      </c>
      <c r="AB14" s="58" t="s">
        <v>28</v>
      </c>
      <c r="AC14" s="59" t="s">
        <v>40</v>
      </c>
    </row>
    <row r="15" spans="1:29" ht="15.75" customHeight="1">
      <c r="A15" s="172">
        <f>'Pay02_01-10-12'!A15</f>
        <v>0</v>
      </c>
      <c r="B15" s="157">
        <f>'Pay02_01-10-12'!B15</f>
        <v>1</v>
      </c>
      <c r="C15" s="27"/>
      <c r="D15" s="28"/>
      <c r="E15" s="29"/>
      <c r="F15" s="7"/>
      <c r="G15" s="8"/>
      <c r="H15" s="28"/>
      <c r="I15" s="29"/>
      <c r="J15" s="30"/>
      <c r="K15" s="29"/>
      <c r="L15" s="28"/>
      <c r="M15" s="8"/>
      <c r="N15" s="7"/>
      <c r="O15" s="29"/>
      <c r="P15" s="31"/>
      <c r="Q15" s="93">
        <f>SUM(C15:P15)</f>
        <v>0</v>
      </c>
      <c r="R15" s="161">
        <f>ROUND(IF(Q15&gt;0,Q15/$Q$32,B15),2)</f>
        <v>1</v>
      </c>
      <c r="S15" s="158"/>
      <c r="T15" s="124" t="s">
        <v>76</v>
      </c>
      <c r="U15" s="124"/>
      <c r="V15" s="125"/>
      <c r="X15" s="173">
        <f aca="true" t="shared" si="2" ref="X15:X31">A15</f>
        <v>0</v>
      </c>
      <c r="Y15" s="36"/>
      <c r="Z15" s="60">
        <f aca="true" t="shared" si="3" ref="Z15:Z31">(AA15+AB15)*Y15</f>
        <v>0</v>
      </c>
      <c r="AA15" s="61">
        <f aca="true" t="shared" si="4" ref="AA15:AA31">IF($B$32&gt;0,80*$Y$11*R15,($Y$11*Q15)+($Y$11*$Q$43*R15))</f>
        <v>0</v>
      </c>
      <c r="AB15" s="62">
        <f aca="true" t="shared" si="5" ref="AB15:AB31">AA15*$Y$12</f>
        <v>0</v>
      </c>
      <c r="AC15" s="62">
        <f aca="true" t="shared" si="6" ref="AC15:AC31">SUM(Z15:AB15)</f>
        <v>0</v>
      </c>
    </row>
    <row r="16" spans="1:29" ht="15.75" customHeight="1">
      <c r="A16" s="172">
        <f>'Pay02_01-10-12'!A16</f>
        <v>0</v>
      </c>
      <c r="B16" s="157">
        <f>'Pay02_01-10-12'!B16</f>
        <v>0</v>
      </c>
      <c r="C16" s="10"/>
      <c r="D16" s="2"/>
      <c r="E16" s="1"/>
      <c r="F16" s="2"/>
      <c r="G16" s="1"/>
      <c r="H16" s="2"/>
      <c r="I16" s="1"/>
      <c r="J16" s="6"/>
      <c r="K16" s="1"/>
      <c r="L16" s="2"/>
      <c r="M16" s="1"/>
      <c r="N16" s="2"/>
      <c r="O16" s="1"/>
      <c r="P16" s="13"/>
      <c r="Q16" s="93">
        <f aca="true" t="shared" si="7" ref="Q16:Q31">SUM(C16:P16)</f>
        <v>0</v>
      </c>
      <c r="R16" s="162">
        <f aca="true" t="shared" si="8" ref="R16:R31">ROUND(IF(Q16&gt;0,Q16/$Q$32,B16),2)</f>
        <v>0</v>
      </c>
      <c r="S16" s="158"/>
      <c r="T16" s="124" t="s">
        <v>66</v>
      </c>
      <c r="U16" s="124"/>
      <c r="V16" s="125"/>
      <c r="X16" s="174">
        <f t="shared" si="2"/>
        <v>0</v>
      </c>
      <c r="Y16" s="37"/>
      <c r="Z16" s="63">
        <f t="shared" si="3"/>
        <v>0</v>
      </c>
      <c r="AA16" s="64">
        <f t="shared" si="4"/>
        <v>0</v>
      </c>
      <c r="AB16" s="65">
        <f t="shared" si="5"/>
        <v>0</v>
      </c>
      <c r="AC16" s="65">
        <f t="shared" si="6"/>
        <v>0</v>
      </c>
    </row>
    <row r="17" spans="1:29" ht="15.75" customHeight="1">
      <c r="A17" s="172">
        <f>'Pay02_01-10-12'!A17</f>
        <v>0</v>
      </c>
      <c r="B17" s="157">
        <f>'Pay02_01-10-12'!B17</f>
        <v>0</v>
      </c>
      <c r="C17" s="10"/>
      <c r="D17" s="2"/>
      <c r="E17" s="49"/>
      <c r="F17" s="2"/>
      <c r="G17" s="1"/>
      <c r="H17" s="2"/>
      <c r="I17" s="1"/>
      <c r="J17" s="6"/>
      <c r="K17" s="1"/>
      <c r="L17" s="2"/>
      <c r="M17" s="1"/>
      <c r="N17" s="2"/>
      <c r="O17" s="1"/>
      <c r="P17" s="13"/>
      <c r="Q17" s="93">
        <f t="shared" si="7"/>
        <v>0</v>
      </c>
      <c r="R17" s="162">
        <f t="shared" si="8"/>
        <v>0</v>
      </c>
      <c r="S17" s="158"/>
      <c r="T17" s="124" t="s">
        <v>64</v>
      </c>
      <c r="U17" s="124"/>
      <c r="V17" s="125"/>
      <c r="X17" s="174">
        <f t="shared" si="2"/>
        <v>0</v>
      </c>
      <c r="Y17" s="37"/>
      <c r="Z17" s="63">
        <f t="shared" si="3"/>
        <v>0</v>
      </c>
      <c r="AA17" s="64">
        <f t="shared" si="4"/>
        <v>0</v>
      </c>
      <c r="AB17" s="65">
        <f t="shared" si="5"/>
        <v>0</v>
      </c>
      <c r="AC17" s="65">
        <f t="shared" si="6"/>
        <v>0</v>
      </c>
    </row>
    <row r="18" spans="1:29" ht="15.75" customHeight="1">
      <c r="A18" s="172">
        <f>'Pay02_01-10-12'!A18</f>
        <v>0</v>
      </c>
      <c r="B18" s="157">
        <f>'Pay02_01-10-12'!B18</f>
        <v>0</v>
      </c>
      <c r="C18" s="10"/>
      <c r="D18" s="2"/>
      <c r="E18" s="1"/>
      <c r="F18" s="159"/>
      <c r="G18" s="2"/>
      <c r="H18" s="2"/>
      <c r="I18" s="1"/>
      <c r="J18" s="6"/>
      <c r="K18" s="1"/>
      <c r="L18" s="159"/>
      <c r="M18" s="2"/>
      <c r="N18" s="2"/>
      <c r="O18" s="1"/>
      <c r="P18" s="13"/>
      <c r="Q18" s="93">
        <f t="shared" si="7"/>
        <v>0</v>
      </c>
      <c r="R18" s="162">
        <f t="shared" si="8"/>
        <v>0</v>
      </c>
      <c r="S18" s="158"/>
      <c r="T18" s="124" t="s">
        <v>67</v>
      </c>
      <c r="U18" s="124"/>
      <c r="V18" s="125"/>
      <c r="X18" s="174">
        <f t="shared" si="2"/>
        <v>0</v>
      </c>
      <c r="Y18" s="37"/>
      <c r="Z18" s="63">
        <f t="shared" si="3"/>
        <v>0</v>
      </c>
      <c r="AA18" s="64">
        <f t="shared" si="4"/>
        <v>0</v>
      </c>
      <c r="AB18" s="65">
        <f t="shared" si="5"/>
        <v>0</v>
      </c>
      <c r="AC18" s="65">
        <f t="shared" si="6"/>
        <v>0</v>
      </c>
    </row>
    <row r="19" spans="1:29" ht="15.75" customHeight="1">
      <c r="A19" s="172">
        <f>'Pay02_01-10-12'!A19</f>
        <v>0</v>
      </c>
      <c r="B19" s="157">
        <f>'Pay02_01-10-12'!B19</f>
        <v>0</v>
      </c>
      <c r="C19" s="10"/>
      <c r="D19" s="2"/>
      <c r="E19" s="1"/>
      <c r="F19" s="159"/>
      <c r="G19" s="2"/>
      <c r="H19" s="2"/>
      <c r="I19" s="1"/>
      <c r="J19" s="6"/>
      <c r="K19" s="1"/>
      <c r="L19" s="2"/>
      <c r="M19" s="2"/>
      <c r="N19" s="2"/>
      <c r="O19" s="1"/>
      <c r="P19" s="13"/>
      <c r="Q19" s="93">
        <f t="shared" si="7"/>
        <v>0</v>
      </c>
      <c r="R19" s="162">
        <f t="shared" si="8"/>
        <v>0</v>
      </c>
      <c r="S19" s="158"/>
      <c r="T19" s="124" t="s">
        <v>73</v>
      </c>
      <c r="U19" s="124"/>
      <c r="V19" s="125"/>
      <c r="X19" s="174">
        <f t="shared" si="2"/>
        <v>0</v>
      </c>
      <c r="Y19" s="37"/>
      <c r="Z19" s="63">
        <f t="shared" si="3"/>
        <v>0</v>
      </c>
      <c r="AA19" s="64">
        <f t="shared" si="4"/>
        <v>0</v>
      </c>
      <c r="AB19" s="65">
        <f t="shared" si="5"/>
        <v>0</v>
      </c>
      <c r="AC19" s="65">
        <f t="shared" si="6"/>
        <v>0</v>
      </c>
    </row>
    <row r="20" spans="1:29" ht="15.75" customHeight="1" thickBot="1">
      <c r="A20" s="172">
        <f>'Pay02_01-10-12'!A20</f>
        <v>0</v>
      </c>
      <c r="B20" s="157">
        <f>'Pay02_01-10-12'!B20</f>
        <v>0</v>
      </c>
      <c r="C20" s="10"/>
      <c r="D20" s="2"/>
      <c r="E20" s="1"/>
      <c r="F20" s="159"/>
      <c r="G20" s="2"/>
      <c r="H20" s="159"/>
      <c r="I20" s="13"/>
      <c r="J20" s="10"/>
      <c r="K20" s="159"/>
      <c r="L20" s="2"/>
      <c r="M20" s="2"/>
      <c r="N20" s="2"/>
      <c r="O20" s="1"/>
      <c r="P20" s="13"/>
      <c r="Q20" s="93">
        <f t="shared" si="7"/>
        <v>0</v>
      </c>
      <c r="R20" s="162">
        <f t="shared" si="8"/>
        <v>0</v>
      </c>
      <c r="S20" s="160"/>
      <c r="T20" s="126"/>
      <c r="U20" s="143"/>
      <c r="V20" s="144"/>
      <c r="X20" s="174">
        <f t="shared" si="2"/>
        <v>0</v>
      </c>
      <c r="Y20" s="37"/>
      <c r="Z20" s="63">
        <f t="shared" si="3"/>
        <v>0</v>
      </c>
      <c r="AA20" s="64">
        <f t="shared" si="4"/>
        <v>0</v>
      </c>
      <c r="AB20" s="65">
        <f t="shared" si="5"/>
        <v>0</v>
      </c>
      <c r="AC20" s="65">
        <f t="shared" si="6"/>
        <v>0</v>
      </c>
    </row>
    <row r="21" spans="1:29" ht="15.75" customHeight="1">
      <c r="A21" s="172">
        <f>'Pay02_01-10-12'!A21</f>
        <v>0</v>
      </c>
      <c r="B21" s="157">
        <f>'Pay02_01-10-12'!B21</f>
        <v>0</v>
      </c>
      <c r="C21" s="10"/>
      <c r="D21" s="2"/>
      <c r="E21" s="1"/>
      <c r="F21" s="159"/>
      <c r="G21" s="2"/>
      <c r="H21" s="159"/>
      <c r="I21" s="13"/>
      <c r="J21" s="10"/>
      <c r="K21" s="159"/>
      <c r="L21" s="2"/>
      <c r="M21" s="2"/>
      <c r="N21" s="2"/>
      <c r="O21" s="1"/>
      <c r="P21" s="13"/>
      <c r="Q21" s="93">
        <f>SUM(C21:P21)</f>
        <v>0</v>
      </c>
      <c r="R21" s="162">
        <f>ROUND(IF(Q21&gt;0,Q21/$Q$32,B21),2)</f>
        <v>0</v>
      </c>
      <c r="S21" s="169"/>
      <c r="T21" s="33"/>
      <c r="U21" s="170"/>
      <c r="V21" s="171"/>
      <c r="X21" s="174">
        <f aca="true" t="shared" si="9" ref="X21:X29">A21</f>
        <v>0</v>
      </c>
      <c r="Y21" s="37"/>
      <c r="Z21" s="63">
        <f aca="true" t="shared" si="10" ref="Z21:Z29">(AA21+AB21)*Y21</f>
        <v>0</v>
      </c>
      <c r="AA21" s="64">
        <f aca="true" t="shared" si="11" ref="AA21:AA29">IF($B$32&gt;0,80*$Y$11*R21,($Y$11*Q21)+($Y$11*$Q$43*R21))</f>
        <v>0</v>
      </c>
      <c r="AB21" s="65">
        <f aca="true" t="shared" si="12" ref="AB21:AB29">AA21*$Y$12</f>
        <v>0</v>
      </c>
      <c r="AC21" s="65">
        <f aca="true" t="shared" si="13" ref="AC21:AC29">SUM(Z21:AB21)</f>
        <v>0</v>
      </c>
    </row>
    <row r="22" spans="1:29" ht="15.75" customHeight="1">
      <c r="A22" s="172">
        <f>'Pay02_01-10-12'!A22</f>
        <v>0</v>
      </c>
      <c r="B22" s="157">
        <f>'Pay02_01-10-12'!B22</f>
        <v>0</v>
      </c>
      <c r="C22" s="10"/>
      <c r="D22" s="2"/>
      <c r="E22" s="1"/>
      <c r="F22" s="159"/>
      <c r="G22" s="2"/>
      <c r="H22" s="159"/>
      <c r="I22" s="13"/>
      <c r="J22" s="10"/>
      <c r="K22" s="159"/>
      <c r="L22" s="2"/>
      <c r="M22" s="2"/>
      <c r="N22" s="2"/>
      <c r="O22" s="1"/>
      <c r="P22" s="13"/>
      <c r="Q22" s="93">
        <f>SUM(C22:P22)</f>
        <v>0</v>
      </c>
      <c r="R22" s="162">
        <f>ROUND(IF(Q22&gt;0,Q22/$Q$32,B22),2)</f>
        <v>0</v>
      </c>
      <c r="S22" s="169"/>
      <c r="T22" s="33"/>
      <c r="U22" s="170"/>
      <c r="V22" s="171"/>
      <c r="X22" s="174">
        <f t="shared" si="9"/>
        <v>0</v>
      </c>
      <c r="Y22" s="37"/>
      <c r="Z22" s="63">
        <f t="shared" si="10"/>
        <v>0</v>
      </c>
      <c r="AA22" s="64">
        <f t="shared" si="11"/>
        <v>0</v>
      </c>
      <c r="AB22" s="65">
        <f t="shared" si="12"/>
        <v>0</v>
      </c>
      <c r="AC22" s="65">
        <f t="shared" si="13"/>
        <v>0</v>
      </c>
    </row>
    <row r="23" spans="1:29" ht="15.75" customHeight="1">
      <c r="A23" s="172">
        <f>'Pay02_01-10-12'!A23</f>
        <v>0</v>
      </c>
      <c r="B23" s="157">
        <f>'Pay02_01-10-12'!B23</f>
        <v>0</v>
      </c>
      <c r="C23" s="10"/>
      <c r="D23" s="2"/>
      <c r="E23" s="1"/>
      <c r="F23" s="159"/>
      <c r="G23" s="2"/>
      <c r="H23" s="159"/>
      <c r="I23" s="13"/>
      <c r="J23" s="10"/>
      <c r="K23" s="159"/>
      <c r="L23" s="2"/>
      <c r="M23" s="2"/>
      <c r="N23" s="2"/>
      <c r="O23" s="1"/>
      <c r="P23" s="13"/>
      <c r="Q23" s="93">
        <f>SUM(C23:P23)</f>
        <v>0</v>
      </c>
      <c r="R23" s="162">
        <f>ROUND(IF(Q23&gt;0,Q23/$Q$32,B23),2)</f>
        <v>0</v>
      </c>
      <c r="S23" s="169"/>
      <c r="T23" s="33"/>
      <c r="U23" s="170"/>
      <c r="V23" s="171"/>
      <c r="X23" s="174">
        <f t="shared" si="9"/>
        <v>0</v>
      </c>
      <c r="Y23" s="37"/>
      <c r="Z23" s="63">
        <f t="shared" si="10"/>
        <v>0</v>
      </c>
      <c r="AA23" s="64">
        <f t="shared" si="11"/>
        <v>0</v>
      </c>
      <c r="AB23" s="65">
        <f t="shared" si="12"/>
        <v>0</v>
      </c>
      <c r="AC23" s="65">
        <f t="shared" si="13"/>
        <v>0</v>
      </c>
    </row>
    <row r="24" spans="1:29" ht="15.75" customHeight="1">
      <c r="A24" s="172">
        <f>'Pay02_01-10-12'!A24</f>
        <v>0</v>
      </c>
      <c r="B24" s="157">
        <f>'Pay02_01-10-12'!B24</f>
        <v>0</v>
      </c>
      <c r="C24" s="10"/>
      <c r="D24" s="2"/>
      <c r="E24" s="1"/>
      <c r="F24" s="159"/>
      <c r="G24" s="2"/>
      <c r="H24" s="159"/>
      <c r="I24" s="13"/>
      <c r="J24" s="10"/>
      <c r="K24" s="159"/>
      <c r="L24" s="2"/>
      <c r="M24" s="2"/>
      <c r="N24" s="2"/>
      <c r="O24" s="1"/>
      <c r="P24" s="13"/>
      <c r="Q24" s="93">
        <f>SUM(C24:P24)</f>
        <v>0</v>
      </c>
      <c r="R24" s="162">
        <f>ROUND(IF(Q24&gt;0,Q24/$Q$32,B24),2)</f>
        <v>0</v>
      </c>
      <c r="S24" s="169"/>
      <c r="T24" s="33"/>
      <c r="U24" s="170"/>
      <c r="V24" s="171"/>
      <c r="X24" s="174">
        <f t="shared" si="9"/>
        <v>0</v>
      </c>
      <c r="Y24" s="37"/>
      <c r="Z24" s="63">
        <f t="shared" si="10"/>
        <v>0</v>
      </c>
      <c r="AA24" s="64">
        <f t="shared" si="11"/>
        <v>0</v>
      </c>
      <c r="AB24" s="65">
        <f t="shared" si="12"/>
        <v>0</v>
      </c>
      <c r="AC24" s="65">
        <f t="shared" si="13"/>
        <v>0</v>
      </c>
    </row>
    <row r="25" spans="1:29" ht="15.75" customHeight="1">
      <c r="A25" s="172">
        <f>'Pay02_01-10-12'!A25</f>
        <v>0</v>
      </c>
      <c r="B25" s="157">
        <f>'Pay02_01-10-12'!B25</f>
        <v>0</v>
      </c>
      <c r="C25" s="19"/>
      <c r="D25" s="16"/>
      <c r="E25" s="15"/>
      <c r="F25" s="21"/>
      <c r="G25" s="16"/>
      <c r="H25" s="21"/>
      <c r="I25" s="17"/>
      <c r="J25" s="19"/>
      <c r="K25" s="21"/>
      <c r="L25" s="16"/>
      <c r="M25" s="16"/>
      <c r="N25" s="16"/>
      <c r="O25" s="15"/>
      <c r="P25" s="17"/>
      <c r="Q25" s="93">
        <f t="shared" si="7"/>
        <v>0</v>
      </c>
      <c r="R25" s="162">
        <f t="shared" si="8"/>
        <v>0</v>
      </c>
      <c r="S25" s="169"/>
      <c r="T25" s="33"/>
      <c r="U25" s="170"/>
      <c r="V25" s="171"/>
      <c r="X25" s="174">
        <f t="shared" si="9"/>
        <v>0</v>
      </c>
      <c r="Y25" s="37"/>
      <c r="Z25" s="63">
        <f t="shared" si="10"/>
        <v>0</v>
      </c>
      <c r="AA25" s="64">
        <f t="shared" si="11"/>
        <v>0</v>
      </c>
      <c r="AB25" s="65">
        <f t="shared" si="12"/>
        <v>0</v>
      </c>
      <c r="AC25" s="65">
        <f t="shared" si="13"/>
        <v>0</v>
      </c>
    </row>
    <row r="26" spans="1:29" ht="15.75" customHeight="1">
      <c r="A26" s="172">
        <f>'Pay02_01-10-12'!A26</f>
        <v>0</v>
      </c>
      <c r="B26" s="157">
        <f>'Pay02_01-10-12'!B26</f>
        <v>0</v>
      </c>
      <c r="C26" s="19"/>
      <c r="D26" s="16"/>
      <c r="E26" s="15"/>
      <c r="F26" s="21"/>
      <c r="G26" s="16"/>
      <c r="H26" s="21"/>
      <c r="I26" s="17"/>
      <c r="J26" s="19"/>
      <c r="K26" s="21"/>
      <c r="L26" s="16"/>
      <c r="M26" s="16"/>
      <c r="N26" s="16"/>
      <c r="O26" s="15"/>
      <c r="P26" s="17"/>
      <c r="Q26" s="93">
        <f t="shared" si="7"/>
        <v>0</v>
      </c>
      <c r="R26" s="162">
        <f t="shared" si="8"/>
        <v>0</v>
      </c>
      <c r="S26" s="169"/>
      <c r="T26" s="33"/>
      <c r="U26" s="170"/>
      <c r="V26" s="171"/>
      <c r="X26" s="174">
        <f t="shared" si="9"/>
        <v>0</v>
      </c>
      <c r="Y26" s="37"/>
      <c r="Z26" s="63">
        <f t="shared" si="10"/>
        <v>0</v>
      </c>
      <c r="AA26" s="64">
        <f t="shared" si="11"/>
        <v>0</v>
      </c>
      <c r="AB26" s="65">
        <f t="shared" si="12"/>
        <v>0</v>
      </c>
      <c r="AC26" s="65">
        <f t="shared" si="13"/>
        <v>0</v>
      </c>
    </row>
    <row r="27" spans="1:29" ht="15.75" customHeight="1">
      <c r="A27" s="172">
        <f>'Pay02_01-10-12'!A27</f>
        <v>0</v>
      </c>
      <c r="B27" s="157">
        <f>'Pay02_01-10-12'!B27</f>
        <v>0</v>
      </c>
      <c r="C27" s="19"/>
      <c r="D27" s="16"/>
      <c r="E27" s="15"/>
      <c r="F27" s="21"/>
      <c r="G27" s="16"/>
      <c r="H27" s="21"/>
      <c r="I27" s="17"/>
      <c r="J27" s="19"/>
      <c r="K27" s="21"/>
      <c r="L27" s="16"/>
      <c r="M27" s="16"/>
      <c r="N27" s="16"/>
      <c r="O27" s="15"/>
      <c r="P27" s="17"/>
      <c r="Q27" s="93">
        <f t="shared" si="7"/>
        <v>0</v>
      </c>
      <c r="R27" s="162">
        <f t="shared" si="8"/>
        <v>0</v>
      </c>
      <c r="S27" s="169"/>
      <c r="T27" s="33"/>
      <c r="U27" s="170"/>
      <c r="V27" s="171"/>
      <c r="X27" s="174">
        <f t="shared" si="9"/>
        <v>0</v>
      </c>
      <c r="Y27" s="37"/>
      <c r="Z27" s="63">
        <f t="shared" si="10"/>
        <v>0</v>
      </c>
      <c r="AA27" s="64">
        <f t="shared" si="11"/>
        <v>0</v>
      </c>
      <c r="AB27" s="65">
        <f t="shared" si="12"/>
        <v>0</v>
      </c>
      <c r="AC27" s="65">
        <f t="shared" si="13"/>
        <v>0</v>
      </c>
    </row>
    <row r="28" spans="1:29" ht="15.75" customHeight="1">
      <c r="A28" s="172">
        <f>'Pay02_01-10-12'!A28</f>
        <v>0</v>
      </c>
      <c r="B28" s="157">
        <f>'Pay02_01-10-12'!B28</f>
        <v>0</v>
      </c>
      <c r="C28" s="19"/>
      <c r="D28" s="16"/>
      <c r="E28" s="15"/>
      <c r="F28" s="21"/>
      <c r="G28" s="16"/>
      <c r="H28" s="21"/>
      <c r="I28" s="17"/>
      <c r="J28" s="19"/>
      <c r="K28" s="21"/>
      <c r="L28" s="16"/>
      <c r="M28" s="16"/>
      <c r="N28" s="16"/>
      <c r="O28" s="15"/>
      <c r="P28" s="17"/>
      <c r="Q28" s="93">
        <f t="shared" si="7"/>
        <v>0</v>
      </c>
      <c r="R28" s="162">
        <f t="shared" si="8"/>
        <v>0</v>
      </c>
      <c r="S28" s="169"/>
      <c r="T28" s="33"/>
      <c r="U28" s="170"/>
      <c r="V28" s="171"/>
      <c r="X28" s="174">
        <f t="shared" si="9"/>
        <v>0</v>
      </c>
      <c r="Y28" s="37"/>
      <c r="Z28" s="63">
        <f t="shared" si="10"/>
        <v>0</v>
      </c>
      <c r="AA28" s="64">
        <f t="shared" si="11"/>
        <v>0</v>
      </c>
      <c r="AB28" s="65">
        <f t="shared" si="12"/>
        <v>0</v>
      </c>
      <c r="AC28" s="65">
        <f t="shared" si="13"/>
        <v>0</v>
      </c>
    </row>
    <row r="29" spans="1:29" ht="15.75" customHeight="1">
      <c r="A29" s="172">
        <f>'Pay02_01-10-12'!A29</f>
        <v>0</v>
      </c>
      <c r="B29" s="157">
        <f>'Pay02_01-10-12'!B29</f>
        <v>0</v>
      </c>
      <c r="C29" s="19"/>
      <c r="D29" s="16"/>
      <c r="E29" s="15"/>
      <c r="F29" s="21"/>
      <c r="G29" s="16"/>
      <c r="H29" s="21"/>
      <c r="I29" s="17"/>
      <c r="J29" s="19"/>
      <c r="K29" s="21"/>
      <c r="L29" s="16"/>
      <c r="M29" s="16"/>
      <c r="N29" s="16"/>
      <c r="O29" s="15"/>
      <c r="P29" s="17"/>
      <c r="Q29" s="93">
        <f t="shared" si="7"/>
        <v>0</v>
      </c>
      <c r="R29" s="162">
        <f t="shared" si="8"/>
        <v>0</v>
      </c>
      <c r="S29" s="169"/>
      <c r="T29" s="33"/>
      <c r="U29" s="170"/>
      <c r="V29" s="171"/>
      <c r="X29" s="174">
        <f t="shared" si="9"/>
        <v>0</v>
      </c>
      <c r="Y29" s="37"/>
      <c r="Z29" s="63">
        <f t="shared" si="10"/>
        <v>0</v>
      </c>
      <c r="AA29" s="64">
        <f t="shared" si="11"/>
        <v>0</v>
      </c>
      <c r="AB29" s="65">
        <f t="shared" si="12"/>
        <v>0</v>
      </c>
      <c r="AC29" s="65">
        <f t="shared" si="13"/>
        <v>0</v>
      </c>
    </row>
    <row r="30" spans="1:29" ht="15.75" customHeight="1" thickBot="1">
      <c r="A30" s="172">
        <f>'Pay02_01-10-12'!A30</f>
        <v>0</v>
      </c>
      <c r="B30" s="157">
        <f>'Pay02_01-10-12'!B30</f>
        <v>0</v>
      </c>
      <c r="C30" s="19"/>
      <c r="D30" s="16"/>
      <c r="E30" s="22"/>
      <c r="F30" s="15"/>
      <c r="G30" s="21"/>
      <c r="H30" s="21"/>
      <c r="I30" s="21"/>
      <c r="J30" s="19"/>
      <c r="K30" s="16"/>
      <c r="L30" s="15"/>
      <c r="M30" s="21"/>
      <c r="N30" s="16"/>
      <c r="O30" s="15"/>
      <c r="P30" s="17"/>
      <c r="Q30" s="93">
        <f t="shared" si="7"/>
        <v>0</v>
      </c>
      <c r="R30" s="162">
        <f t="shared" si="8"/>
        <v>0</v>
      </c>
      <c r="S30" s="3"/>
      <c r="T30" s="3"/>
      <c r="U30" s="3"/>
      <c r="V30" s="153"/>
      <c r="X30" s="174">
        <f t="shared" si="2"/>
        <v>0</v>
      </c>
      <c r="Y30" s="37"/>
      <c r="Z30" s="63">
        <f t="shared" si="3"/>
        <v>0</v>
      </c>
      <c r="AA30" s="64">
        <f t="shared" si="4"/>
        <v>0</v>
      </c>
      <c r="AB30" s="65">
        <f t="shared" si="5"/>
        <v>0</v>
      </c>
      <c r="AC30" s="65">
        <f t="shared" si="6"/>
        <v>0</v>
      </c>
    </row>
    <row r="31" spans="1:29" ht="15.75" customHeight="1" thickBot="1">
      <c r="A31" s="172">
        <f>'Pay02_01-10-12'!A31</f>
        <v>0</v>
      </c>
      <c r="B31" s="157">
        <f>'Pay02_01-10-12'!B31</f>
        <v>0</v>
      </c>
      <c r="C31" s="20"/>
      <c r="D31" s="4"/>
      <c r="E31" s="23"/>
      <c r="F31" s="5"/>
      <c r="G31" s="4"/>
      <c r="H31" s="5"/>
      <c r="I31" s="12"/>
      <c r="J31" s="11"/>
      <c r="K31" s="4"/>
      <c r="L31" s="5"/>
      <c r="M31" s="4"/>
      <c r="N31" s="5"/>
      <c r="O31" s="4"/>
      <c r="P31" s="18"/>
      <c r="Q31" s="93">
        <f t="shared" si="7"/>
        <v>0</v>
      </c>
      <c r="R31" s="163">
        <f t="shared" si="8"/>
        <v>0</v>
      </c>
      <c r="S31" s="205" t="s">
        <v>70</v>
      </c>
      <c r="T31" s="205"/>
      <c r="U31" s="205"/>
      <c r="V31" s="206"/>
      <c r="X31" s="175">
        <f t="shared" si="2"/>
        <v>0</v>
      </c>
      <c r="Y31" s="38"/>
      <c r="Z31" s="66">
        <f t="shared" si="3"/>
        <v>0</v>
      </c>
      <c r="AA31" s="67">
        <f t="shared" si="4"/>
        <v>0</v>
      </c>
      <c r="AB31" s="68">
        <f t="shared" si="5"/>
        <v>0</v>
      </c>
      <c r="AC31" s="68">
        <f t="shared" si="6"/>
        <v>0</v>
      </c>
    </row>
    <row r="32" spans="1:29" ht="15.75" customHeight="1" thickBot="1">
      <c r="A32" s="95" t="s">
        <v>33</v>
      </c>
      <c r="B32" s="96">
        <f aca="true" t="shared" si="14" ref="B32:R32">SUM(B15:B31)</f>
        <v>1</v>
      </c>
      <c r="C32" s="97">
        <f t="shared" si="14"/>
        <v>0</v>
      </c>
      <c r="D32" s="98">
        <f t="shared" si="14"/>
        <v>0</v>
      </c>
      <c r="E32" s="98">
        <f t="shared" si="14"/>
        <v>0</v>
      </c>
      <c r="F32" s="98">
        <f t="shared" si="14"/>
        <v>0</v>
      </c>
      <c r="G32" s="98">
        <f t="shared" si="14"/>
        <v>0</v>
      </c>
      <c r="H32" s="98">
        <f t="shared" si="14"/>
        <v>0</v>
      </c>
      <c r="I32" s="98">
        <f t="shared" si="14"/>
        <v>0</v>
      </c>
      <c r="J32" s="97">
        <f t="shared" si="14"/>
        <v>0</v>
      </c>
      <c r="K32" s="98">
        <f t="shared" si="14"/>
        <v>0</v>
      </c>
      <c r="L32" s="98">
        <f t="shared" si="14"/>
        <v>0</v>
      </c>
      <c r="M32" s="98">
        <f t="shared" si="14"/>
        <v>0</v>
      </c>
      <c r="N32" s="98">
        <f t="shared" si="14"/>
        <v>0</v>
      </c>
      <c r="O32" s="98">
        <f t="shared" si="14"/>
        <v>0</v>
      </c>
      <c r="P32" s="99">
        <f t="shared" si="14"/>
        <v>0</v>
      </c>
      <c r="Q32" s="94">
        <f t="shared" si="14"/>
        <v>0</v>
      </c>
      <c r="R32" s="145">
        <f t="shared" si="14"/>
        <v>1</v>
      </c>
      <c r="S32" s="135" t="s">
        <v>56</v>
      </c>
      <c r="T32" s="136" t="s">
        <v>55</v>
      </c>
      <c r="U32" s="136" t="s">
        <v>68</v>
      </c>
      <c r="V32" s="136" t="s">
        <v>69</v>
      </c>
      <c r="X32" s="69" t="s">
        <v>2</v>
      </c>
      <c r="Y32" s="70"/>
      <c r="Z32" s="71">
        <f>SUM(Z15:Z31)</f>
        <v>0</v>
      </c>
      <c r="AA32" s="72">
        <f>SUM(AA15:AA31)</f>
        <v>0</v>
      </c>
      <c r="AB32" s="71">
        <f>SUM(AB15:AB31)</f>
        <v>0</v>
      </c>
      <c r="AC32" s="71">
        <f>SUM(AC15:AC31)</f>
        <v>0</v>
      </c>
    </row>
    <row r="33" spans="1:22" ht="15.75" customHeight="1" thickBot="1">
      <c r="A33" s="100" t="s">
        <v>3</v>
      </c>
      <c r="B33" s="101"/>
      <c r="C33" s="102">
        <f aca="true" t="shared" si="15" ref="C33:P33">C14</f>
        <v>4</v>
      </c>
      <c r="D33" s="103">
        <f t="shared" si="15"/>
        <v>5</v>
      </c>
      <c r="E33" s="103">
        <f t="shared" si="15"/>
        <v>6</v>
      </c>
      <c r="F33" s="104">
        <f t="shared" si="15"/>
        <v>7</v>
      </c>
      <c r="G33" s="103">
        <f t="shared" si="15"/>
        <v>1</v>
      </c>
      <c r="H33" s="104">
        <f t="shared" si="15"/>
        <v>2</v>
      </c>
      <c r="I33" s="105">
        <f t="shared" si="15"/>
        <v>3</v>
      </c>
      <c r="J33" s="102">
        <f t="shared" si="15"/>
        <v>4</v>
      </c>
      <c r="K33" s="103">
        <f t="shared" si="15"/>
        <v>5</v>
      </c>
      <c r="L33" s="104">
        <f t="shared" si="15"/>
        <v>6</v>
      </c>
      <c r="M33" s="103">
        <f t="shared" si="15"/>
        <v>7</v>
      </c>
      <c r="N33" s="103">
        <f t="shared" si="15"/>
        <v>1</v>
      </c>
      <c r="O33" s="104">
        <f t="shared" si="15"/>
        <v>2</v>
      </c>
      <c r="P33" s="105">
        <f t="shared" si="15"/>
        <v>3</v>
      </c>
      <c r="Q33" s="92" t="s">
        <v>2</v>
      </c>
      <c r="R33" s="227"/>
      <c r="S33" s="137" t="s">
        <v>57</v>
      </c>
      <c r="T33" s="137" t="s">
        <v>50</v>
      </c>
      <c r="U33" s="137" t="s">
        <v>11</v>
      </c>
      <c r="V33" s="137" t="s">
        <v>11</v>
      </c>
    </row>
    <row r="34" spans="1:22" ht="13.5" customHeight="1">
      <c r="A34" s="106" t="s">
        <v>4</v>
      </c>
      <c r="B34" s="107"/>
      <c r="C34" s="9"/>
      <c r="D34" s="7"/>
      <c r="E34" s="8"/>
      <c r="F34" s="7"/>
      <c r="G34" s="8"/>
      <c r="H34" s="7"/>
      <c r="I34" s="8"/>
      <c r="J34" s="24"/>
      <c r="K34" s="8"/>
      <c r="L34" s="7"/>
      <c r="M34" s="8"/>
      <c r="N34" s="7"/>
      <c r="O34" s="8"/>
      <c r="P34" s="25"/>
      <c r="Q34" s="74">
        <f aca="true" t="shared" si="16" ref="Q34:Q42">SUM(C34:P34)</f>
        <v>0</v>
      </c>
      <c r="R34" s="187"/>
      <c r="S34" s="146"/>
      <c r="T34" s="154"/>
      <c r="U34" s="134"/>
      <c r="V34" s="140"/>
    </row>
    <row r="35" spans="1:22" ht="13.5" customHeight="1">
      <c r="A35" s="106" t="s">
        <v>0</v>
      </c>
      <c r="B35" s="107"/>
      <c r="C35" s="10"/>
      <c r="D35" s="2"/>
      <c r="E35" s="1"/>
      <c r="F35" s="2"/>
      <c r="G35" s="1"/>
      <c r="H35" s="2"/>
      <c r="I35" s="1"/>
      <c r="J35" s="6"/>
      <c r="K35" s="1"/>
      <c r="L35" s="2"/>
      <c r="M35" s="1"/>
      <c r="N35" s="2"/>
      <c r="O35" s="1"/>
      <c r="P35" s="13"/>
      <c r="Q35" s="75">
        <f t="shared" si="16"/>
        <v>0</v>
      </c>
      <c r="R35" s="187"/>
      <c r="S35" s="147"/>
      <c r="T35" s="155"/>
      <c r="U35" s="133"/>
      <c r="V35" s="141"/>
    </row>
    <row r="36" spans="1:22" ht="13.5" customHeight="1">
      <c r="A36" s="106" t="s">
        <v>5</v>
      </c>
      <c r="B36" s="107"/>
      <c r="C36" s="10"/>
      <c r="D36" s="2"/>
      <c r="E36" s="1"/>
      <c r="F36" s="2"/>
      <c r="G36" s="1"/>
      <c r="H36" s="2"/>
      <c r="I36" s="1"/>
      <c r="J36" s="6"/>
      <c r="K36" s="1"/>
      <c r="L36" s="2"/>
      <c r="M36" s="1"/>
      <c r="N36" s="2"/>
      <c r="O36" s="1"/>
      <c r="P36" s="13"/>
      <c r="Q36" s="75">
        <f t="shared" si="16"/>
        <v>0</v>
      </c>
      <c r="R36" s="187"/>
      <c r="S36" s="147"/>
      <c r="T36" s="155"/>
      <c r="U36" s="133"/>
      <c r="V36" s="141"/>
    </row>
    <row r="37" spans="1:22" ht="13.5" customHeight="1">
      <c r="A37" s="106" t="s">
        <v>6</v>
      </c>
      <c r="B37" s="107"/>
      <c r="C37" s="10"/>
      <c r="D37" s="2"/>
      <c r="E37" s="1"/>
      <c r="F37" s="2"/>
      <c r="G37" s="1"/>
      <c r="H37" s="2"/>
      <c r="I37" s="1"/>
      <c r="J37" s="6"/>
      <c r="K37" s="1"/>
      <c r="L37" s="2"/>
      <c r="M37" s="1"/>
      <c r="N37" s="2"/>
      <c r="O37" s="1"/>
      <c r="P37" s="13"/>
      <c r="Q37" s="75">
        <f t="shared" si="16"/>
        <v>0</v>
      </c>
      <c r="R37" s="187"/>
      <c r="S37" s="147"/>
      <c r="T37" s="155"/>
      <c r="U37" s="133"/>
      <c r="V37" s="141"/>
    </row>
    <row r="38" spans="1:22" ht="13.5" customHeight="1">
      <c r="A38" s="106" t="s">
        <v>7</v>
      </c>
      <c r="B38" s="107"/>
      <c r="C38" s="10"/>
      <c r="D38" s="2"/>
      <c r="E38" s="1"/>
      <c r="F38" s="2"/>
      <c r="G38" s="1"/>
      <c r="H38" s="2"/>
      <c r="I38" s="1"/>
      <c r="J38" s="6"/>
      <c r="K38" s="1"/>
      <c r="L38" s="2"/>
      <c r="M38" s="1"/>
      <c r="N38" s="2"/>
      <c r="O38" s="1"/>
      <c r="P38" s="13"/>
      <c r="Q38" s="75">
        <f t="shared" si="16"/>
        <v>0</v>
      </c>
      <c r="R38" s="187"/>
      <c r="S38" s="147"/>
      <c r="T38" s="155"/>
      <c r="U38" s="133"/>
      <c r="V38" s="141"/>
    </row>
    <row r="39" spans="1:22" ht="13.5" customHeight="1">
      <c r="A39" s="106" t="s">
        <v>8</v>
      </c>
      <c r="B39" s="107"/>
      <c r="C39" s="10"/>
      <c r="D39" s="2"/>
      <c r="E39" s="1"/>
      <c r="F39" s="2"/>
      <c r="G39" s="1"/>
      <c r="H39" s="2"/>
      <c r="I39" s="1"/>
      <c r="J39" s="6"/>
      <c r="K39" s="1"/>
      <c r="L39" s="2"/>
      <c r="M39" s="1"/>
      <c r="N39" s="2"/>
      <c r="O39" s="1"/>
      <c r="P39" s="13"/>
      <c r="Q39" s="75">
        <f t="shared" si="16"/>
        <v>0</v>
      </c>
      <c r="R39" s="187"/>
      <c r="S39" s="147"/>
      <c r="T39" s="155"/>
      <c r="U39" s="133"/>
      <c r="V39" s="141"/>
    </row>
    <row r="40" spans="1:22" ht="13.5" customHeight="1">
      <c r="A40" s="106" t="s">
        <v>30</v>
      </c>
      <c r="B40" s="107"/>
      <c r="C40" s="10"/>
      <c r="D40" s="2"/>
      <c r="E40" s="1"/>
      <c r="F40" s="2"/>
      <c r="G40" s="1"/>
      <c r="H40" s="2"/>
      <c r="I40" s="1"/>
      <c r="J40" s="6"/>
      <c r="K40" s="1"/>
      <c r="L40" s="2"/>
      <c r="M40" s="1"/>
      <c r="N40" s="2"/>
      <c r="O40" s="1"/>
      <c r="P40" s="13"/>
      <c r="Q40" s="75">
        <f t="shared" si="16"/>
        <v>0</v>
      </c>
      <c r="R40" s="187"/>
      <c r="S40" s="147"/>
      <c r="T40" s="155"/>
      <c r="U40" s="133"/>
      <c r="V40" s="141"/>
    </row>
    <row r="41" spans="1:22" ht="13.5" customHeight="1">
      <c r="A41" s="106" t="s">
        <v>1</v>
      </c>
      <c r="B41" s="107"/>
      <c r="C41" s="10"/>
      <c r="D41" s="2"/>
      <c r="E41" s="1"/>
      <c r="F41" s="2"/>
      <c r="G41" s="1"/>
      <c r="H41" s="2"/>
      <c r="I41" s="1"/>
      <c r="J41" s="6"/>
      <c r="K41" s="1"/>
      <c r="L41" s="2"/>
      <c r="M41" s="1"/>
      <c r="N41" s="2"/>
      <c r="O41" s="1"/>
      <c r="P41" s="13"/>
      <c r="Q41" s="75">
        <f t="shared" si="16"/>
        <v>0</v>
      </c>
      <c r="R41" s="187"/>
      <c r="S41" s="147"/>
      <c r="T41" s="155"/>
      <c r="U41" s="133"/>
      <c r="V41" s="141"/>
    </row>
    <row r="42" spans="1:22" ht="13.5" customHeight="1" thickBot="1">
      <c r="A42" s="106" t="s">
        <v>9</v>
      </c>
      <c r="B42" s="107"/>
      <c r="C42" s="11"/>
      <c r="D42" s="4"/>
      <c r="E42" s="5"/>
      <c r="F42" s="4"/>
      <c r="G42" s="5"/>
      <c r="H42" s="4"/>
      <c r="I42" s="5"/>
      <c r="J42" s="26"/>
      <c r="K42" s="5"/>
      <c r="L42" s="4"/>
      <c r="M42" s="5"/>
      <c r="N42" s="4"/>
      <c r="O42" s="5"/>
      <c r="P42" s="14"/>
      <c r="Q42" s="76">
        <f t="shared" si="16"/>
        <v>0</v>
      </c>
      <c r="R42" s="187"/>
      <c r="S42" s="147"/>
      <c r="T42" s="155"/>
      <c r="U42" s="133"/>
      <c r="V42" s="141"/>
    </row>
    <row r="43" spans="1:22" ht="13.5" customHeight="1" thickBot="1">
      <c r="A43" s="106" t="s">
        <v>32</v>
      </c>
      <c r="B43" s="107"/>
      <c r="C43" s="111">
        <f aca="true" t="shared" si="17" ref="C43:Q43">SUM(C34:C42)</f>
        <v>0</v>
      </c>
      <c r="D43" s="111">
        <f t="shared" si="17"/>
        <v>0</v>
      </c>
      <c r="E43" s="111">
        <f t="shared" si="17"/>
        <v>0</v>
      </c>
      <c r="F43" s="111">
        <f t="shared" si="17"/>
        <v>0</v>
      </c>
      <c r="G43" s="111">
        <f t="shared" si="17"/>
        <v>0</v>
      </c>
      <c r="H43" s="111">
        <f t="shared" si="17"/>
        <v>0</v>
      </c>
      <c r="I43" s="111">
        <f t="shared" si="17"/>
        <v>0</v>
      </c>
      <c r="J43" s="111">
        <f t="shared" si="17"/>
        <v>0</v>
      </c>
      <c r="K43" s="111">
        <f t="shared" si="17"/>
        <v>0</v>
      </c>
      <c r="L43" s="111">
        <f t="shared" si="17"/>
        <v>0</v>
      </c>
      <c r="M43" s="111">
        <f t="shared" si="17"/>
        <v>0</v>
      </c>
      <c r="N43" s="111">
        <f t="shared" si="17"/>
        <v>0</v>
      </c>
      <c r="O43" s="111">
        <f t="shared" si="17"/>
        <v>0</v>
      </c>
      <c r="P43" s="112">
        <f t="shared" si="17"/>
        <v>0</v>
      </c>
      <c r="Q43" s="113">
        <f t="shared" si="17"/>
        <v>0</v>
      </c>
      <c r="R43" s="187"/>
      <c r="S43" s="147"/>
      <c r="T43" s="155"/>
      <c r="U43" s="133"/>
      <c r="V43" s="141"/>
    </row>
    <row r="44" spans="1:22" ht="16.5" customHeight="1" thickBot="1">
      <c r="A44" s="108" t="s">
        <v>34</v>
      </c>
      <c r="B44" s="107"/>
      <c r="C44" s="114">
        <f aca="true" t="shared" si="18" ref="C44:Q44">C43+C32</f>
        <v>0</v>
      </c>
      <c r="D44" s="114">
        <f t="shared" si="18"/>
        <v>0</v>
      </c>
      <c r="E44" s="114">
        <f t="shared" si="18"/>
        <v>0</v>
      </c>
      <c r="F44" s="114">
        <f t="shared" si="18"/>
        <v>0</v>
      </c>
      <c r="G44" s="114">
        <f t="shared" si="18"/>
        <v>0</v>
      </c>
      <c r="H44" s="114">
        <f t="shared" si="18"/>
        <v>0</v>
      </c>
      <c r="I44" s="114">
        <f t="shared" si="18"/>
        <v>0</v>
      </c>
      <c r="J44" s="114">
        <f t="shared" si="18"/>
        <v>0</v>
      </c>
      <c r="K44" s="114">
        <f t="shared" si="18"/>
        <v>0</v>
      </c>
      <c r="L44" s="114">
        <f t="shared" si="18"/>
        <v>0</v>
      </c>
      <c r="M44" s="114">
        <f t="shared" si="18"/>
        <v>0</v>
      </c>
      <c r="N44" s="114">
        <f t="shared" si="18"/>
        <v>0</v>
      </c>
      <c r="O44" s="114">
        <f t="shared" si="18"/>
        <v>0</v>
      </c>
      <c r="P44" s="114">
        <f t="shared" si="18"/>
        <v>0</v>
      </c>
      <c r="Q44" s="114">
        <f t="shared" si="18"/>
        <v>0</v>
      </c>
      <c r="R44" s="187"/>
      <c r="S44" s="148" t="s">
        <v>2</v>
      </c>
      <c r="T44" s="156">
        <f>SUM(T34:T43)</f>
        <v>0</v>
      </c>
      <c r="U44" s="150"/>
      <c r="V44" s="151"/>
    </row>
    <row r="45" spans="1:22" ht="16.5" customHeight="1" thickBot="1">
      <c r="A45" s="285"/>
      <c r="B45" s="286"/>
      <c r="C45" s="283" t="s">
        <v>44</v>
      </c>
      <c r="D45" s="284"/>
      <c r="E45" s="284"/>
      <c r="F45" s="284"/>
      <c r="G45" s="239"/>
      <c r="H45" s="238">
        <f>SUM(C44:I44)</f>
        <v>0</v>
      </c>
      <c r="I45" s="239"/>
      <c r="J45" s="283" t="s">
        <v>45</v>
      </c>
      <c r="K45" s="284"/>
      <c r="L45" s="284"/>
      <c r="M45" s="284"/>
      <c r="N45" s="239"/>
      <c r="O45" s="238">
        <f>SUM(J44:P44)</f>
        <v>0</v>
      </c>
      <c r="P45" s="239"/>
      <c r="Q45" s="281"/>
      <c r="R45" s="189"/>
      <c r="S45" s="275" t="s">
        <v>74</v>
      </c>
      <c r="T45" s="276"/>
      <c r="U45" s="276"/>
      <c r="V45" s="277"/>
    </row>
    <row r="46" spans="1:22" ht="16.5" customHeight="1" thickBot="1">
      <c r="A46" s="109"/>
      <c r="B46" s="110"/>
      <c r="C46" s="182" t="s">
        <v>13</v>
      </c>
      <c r="D46" s="184"/>
      <c r="E46" s="180"/>
      <c r="F46" s="181"/>
      <c r="G46" s="182" t="s">
        <v>22</v>
      </c>
      <c r="H46" s="183"/>
      <c r="I46" s="184"/>
      <c r="J46" s="180"/>
      <c r="K46" s="181"/>
      <c r="L46" s="182" t="s">
        <v>23</v>
      </c>
      <c r="M46" s="183"/>
      <c r="N46" s="184"/>
      <c r="O46" s="180"/>
      <c r="P46" s="181"/>
      <c r="Q46" s="282"/>
      <c r="R46" s="48"/>
      <c r="S46" s="278" t="s">
        <v>104</v>
      </c>
      <c r="T46" s="279"/>
      <c r="U46" s="279"/>
      <c r="V46" s="280"/>
    </row>
    <row r="47" spans="1:22" ht="12" customHeight="1">
      <c r="A47" s="187"/>
      <c r="B47" s="188"/>
      <c r="C47" s="188"/>
      <c r="D47" s="188"/>
      <c r="E47" s="188"/>
      <c r="F47" s="188"/>
      <c r="G47" s="188"/>
      <c r="H47" s="188"/>
      <c r="I47" s="188"/>
      <c r="J47" s="188"/>
      <c r="K47" s="188"/>
      <c r="L47" s="188"/>
      <c r="M47" s="188"/>
      <c r="N47" s="188"/>
      <c r="O47" s="188"/>
      <c r="P47" s="188"/>
      <c r="Q47" s="188"/>
      <c r="R47" s="189"/>
      <c r="S47" s="278" t="s">
        <v>105</v>
      </c>
      <c r="T47" s="279"/>
      <c r="U47" s="279"/>
      <c r="V47" s="280"/>
    </row>
    <row r="48" spans="1:22" ht="16.5" customHeight="1" thickBot="1">
      <c r="A48" s="41" t="s">
        <v>51</v>
      </c>
      <c r="B48" s="185"/>
      <c r="C48" s="185"/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5"/>
      <c r="R48" s="186"/>
      <c r="S48" s="272"/>
      <c r="T48" s="273"/>
      <c r="U48" s="273"/>
      <c r="V48" s="274"/>
    </row>
    <row r="49" spans="1:22" ht="16.5" customHeight="1">
      <c r="A49" s="187"/>
      <c r="B49" s="199"/>
      <c r="C49" s="199"/>
      <c r="D49" s="199"/>
      <c r="E49" s="199"/>
      <c r="F49" s="199"/>
      <c r="G49" s="199"/>
      <c r="H49" s="199"/>
      <c r="I49" s="199"/>
      <c r="J49" s="199"/>
      <c r="K49" s="199"/>
      <c r="L49" s="199"/>
      <c r="M49" s="199"/>
      <c r="N49" s="199"/>
      <c r="O49" s="199"/>
      <c r="P49" s="199"/>
      <c r="Q49" s="199"/>
      <c r="R49" s="200"/>
      <c r="S49" s="190"/>
      <c r="T49" s="191"/>
      <c r="U49" s="191"/>
      <c r="V49" s="192"/>
    </row>
    <row r="50" spans="1:22" ht="16.5" customHeight="1">
      <c r="A50" s="187"/>
      <c r="B50" s="199"/>
      <c r="C50" s="199"/>
      <c r="D50" s="199"/>
      <c r="E50" s="199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200"/>
      <c r="S50" s="193"/>
      <c r="T50" s="194"/>
      <c r="U50" s="194"/>
      <c r="V50" s="195"/>
    </row>
    <row r="51" spans="1:22" ht="16.5" customHeight="1">
      <c r="A51" s="187"/>
      <c r="B51" s="199"/>
      <c r="C51" s="199"/>
      <c r="D51" s="199"/>
      <c r="E51" s="199"/>
      <c r="F51" s="199"/>
      <c r="G51" s="199"/>
      <c r="H51" s="199"/>
      <c r="I51" s="199"/>
      <c r="J51" s="199"/>
      <c r="K51" s="199"/>
      <c r="L51" s="199"/>
      <c r="M51" s="199"/>
      <c r="N51" s="199"/>
      <c r="O51" s="199"/>
      <c r="P51" s="199"/>
      <c r="Q51" s="199"/>
      <c r="R51" s="200"/>
      <c r="S51" s="193"/>
      <c r="T51" s="194"/>
      <c r="U51" s="194"/>
      <c r="V51" s="195"/>
    </row>
    <row r="52" spans="1:22" ht="9" customHeight="1">
      <c r="A52" s="187"/>
      <c r="B52" s="188"/>
      <c r="C52" s="188"/>
      <c r="D52" s="188"/>
      <c r="E52" s="188"/>
      <c r="F52" s="188"/>
      <c r="G52" s="188"/>
      <c r="H52" s="188"/>
      <c r="I52" s="188"/>
      <c r="J52" s="188"/>
      <c r="K52" s="188"/>
      <c r="L52" s="188"/>
      <c r="M52" s="188"/>
      <c r="N52" s="188"/>
      <c r="O52" s="188"/>
      <c r="P52" s="188"/>
      <c r="Q52" s="188"/>
      <c r="R52" s="189"/>
      <c r="S52" s="193"/>
      <c r="T52" s="194"/>
      <c r="U52" s="194"/>
      <c r="V52" s="195"/>
    </row>
    <row r="53" spans="1:22" ht="15.75" customHeight="1">
      <c r="A53" s="243" t="s">
        <v>21</v>
      </c>
      <c r="B53" s="244"/>
      <c r="C53" s="244"/>
      <c r="D53" s="244"/>
      <c r="E53" s="244"/>
      <c r="F53" s="244"/>
      <c r="G53" s="244"/>
      <c r="H53" s="244"/>
      <c r="I53" s="188"/>
      <c r="J53" s="188"/>
      <c r="K53" s="188"/>
      <c r="L53" s="188"/>
      <c r="M53" s="188"/>
      <c r="N53" s="188"/>
      <c r="O53" s="188"/>
      <c r="P53" s="188"/>
      <c r="Q53" s="188"/>
      <c r="R53" s="189"/>
      <c r="S53" s="193"/>
      <c r="T53" s="194"/>
      <c r="U53" s="194"/>
      <c r="V53" s="195"/>
    </row>
    <row r="54" spans="1:22" ht="15.75" customHeight="1">
      <c r="A54" s="243" t="s">
        <v>20</v>
      </c>
      <c r="B54" s="244"/>
      <c r="C54" s="244"/>
      <c r="D54" s="244"/>
      <c r="E54" s="244"/>
      <c r="F54" s="244"/>
      <c r="G54" s="244"/>
      <c r="H54" s="244"/>
      <c r="I54" s="188"/>
      <c r="J54" s="188"/>
      <c r="K54" s="188"/>
      <c r="L54" s="188"/>
      <c r="M54" s="188"/>
      <c r="N54" s="188"/>
      <c r="O54" s="188"/>
      <c r="P54" s="188"/>
      <c r="Q54" s="188"/>
      <c r="R54" s="189"/>
      <c r="S54" s="193"/>
      <c r="T54" s="194"/>
      <c r="U54" s="194"/>
      <c r="V54" s="195"/>
    </row>
    <row r="55" spans="1:22" ht="12.75">
      <c r="A55" s="46"/>
      <c r="B55" s="228"/>
      <c r="C55" s="228"/>
      <c r="D55" s="228"/>
      <c r="E55" s="228"/>
      <c r="F55" s="178"/>
      <c r="G55" s="178"/>
      <c r="H55" s="178"/>
      <c r="I55" s="176"/>
      <c r="J55" s="176"/>
      <c r="K55" s="176"/>
      <c r="L55" s="176"/>
      <c r="M55" s="202"/>
      <c r="N55" s="202"/>
      <c r="O55" s="202"/>
      <c r="P55" s="202"/>
      <c r="Q55" s="202"/>
      <c r="R55" s="258"/>
      <c r="S55" s="193"/>
      <c r="T55" s="194"/>
      <c r="U55" s="194"/>
      <c r="V55" s="195"/>
    </row>
    <row r="56" spans="1:22" ht="12.75">
      <c r="A56" s="40" t="s">
        <v>46</v>
      </c>
      <c r="B56" s="229"/>
      <c r="C56" s="229"/>
      <c r="D56" s="229"/>
      <c r="E56" s="229"/>
      <c r="F56" s="179"/>
      <c r="G56" s="179"/>
      <c r="H56" s="179"/>
      <c r="I56" s="45"/>
      <c r="J56" s="232" t="s">
        <v>29</v>
      </c>
      <c r="K56" s="232"/>
      <c r="L56" s="232"/>
      <c r="M56" s="203"/>
      <c r="N56" s="203"/>
      <c r="O56" s="203"/>
      <c r="P56" s="203"/>
      <c r="Q56" s="259"/>
      <c r="R56" s="260"/>
      <c r="S56" s="193"/>
      <c r="T56" s="194"/>
      <c r="U56" s="194"/>
      <c r="V56" s="195"/>
    </row>
    <row r="57" spans="1:22" ht="16.5" customHeight="1" thickBot="1">
      <c r="A57" s="46"/>
      <c r="B57" s="201" t="s">
        <v>10</v>
      </c>
      <c r="C57" s="201"/>
      <c r="D57" s="201"/>
      <c r="E57" s="201"/>
      <c r="F57" s="201" t="s">
        <v>11</v>
      </c>
      <c r="G57" s="201"/>
      <c r="H57" s="201"/>
      <c r="I57" s="176"/>
      <c r="J57" s="176"/>
      <c r="K57" s="176"/>
      <c r="L57" s="176"/>
      <c r="M57" s="231" t="s">
        <v>10</v>
      </c>
      <c r="N57" s="231"/>
      <c r="O57" s="231"/>
      <c r="P57" s="231"/>
      <c r="Q57" s="176" t="s">
        <v>11</v>
      </c>
      <c r="R57" s="177"/>
      <c r="S57" s="193"/>
      <c r="T57" s="194"/>
      <c r="U57" s="194"/>
      <c r="V57" s="195"/>
    </row>
    <row r="58" spans="1:22" ht="15.75" customHeight="1">
      <c r="A58" s="187"/>
      <c r="B58" s="188"/>
      <c r="C58" s="188"/>
      <c r="D58" s="188"/>
      <c r="E58" s="188"/>
      <c r="F58" s="188"/>
      <c r="G58" s="188"/>
      <c r="H58" s="188"/>
      <c r="I58" s="189"/>
      <c r="J58" s="248" t="s">
        <v>54</v>
      </c>
      <c r="K58" s="249"/>
      <c r="L58" s="249"/>
      <c r="M58" s="249"/>
      <c r="N58" s="249"/>
      <c r="O58" s="249"/>
      <c r="P58" s="249"/>
      <c r="Q58" s="249"/>
      <c r="R58" s="250"/>
      <c r="S58" s="193"/>
      <c r="T58" s="194"/>
      <c r="U58" s="194"/>
      <c r="V58" s="195"/>
    </row>
    <row r="59" spans="1:22" ht="12.75">
      <c r="A59" s="46"/>
      <c r="B59" s="228"/>
      <c r="C59" s="228"/>
      <c r="D59" s="228"/>
      <c r="E59" s="228"/>
      <c r="F59" s="178"/>
      <c r="G59" s="178"/>
      <c r="H59" s="178"/>
      <c r="I59" s="188"/>
      <c r="J59" s="251"/>
      <c r="K59" s="252"/>
      <c r="L59" s="252"/>
      <c r="M59" s="252"/>
      <c r="N59" s="252"/>
      <c r="O59" s="252"/>
      <c r="P59" s="252"/>
      <c r="Q59" s="252"/>
      <c r="R59" s="253"/>
      <c r="S59" s="193"/>
      <c r="T59" s="194"/>
      <c r="U59" s="194"/>
      <c r="V59" s="195"/>
    </row>
    <row r="60" spans="1:22" ht="12.75">
      <c r="A60" s="40" t="s">
        <v>47</v>
      </c>
      <c r="B60" s="229"/>
      <c r="C60" s="229"/>
      <c r="D60" s="229"/>
      <c r="E60" s="229"/>
      <c r="F60" s="179"/>
      <c r="G60" s="179"/>
      <c r="H60" s="179"/>
      <c r="I60" s="188"/>
      <c r="J60" s="255" t="s">
        <v>52</v>
      </c>
      <c r="K60" s="256"/>
      <c r="L60" s="256"/>
      <c r="M60" s="256"/>
      <c r="N60" s="256"/>
      <c r="O60" s="256"/>
      <c r="P60" s="256"/>
      <c r="Q60" s="256"/>
      <c r="R60" s="257"/>
      <c r="S60" s="193"/>
      <c r="T60" s="194"/>
      <c r="U60" s="194"/>
      <c r="V60" s="195"/>
    </row>
    <row r="61" spans="1:22" ht="13.5" thickBot="1">
      <c r="A61" s="47"/>
      <c r="B61" s="204" t="s">
        <v>10</v>
      </c>
      <c r="C61" s="204"/>
      <c r="D61" s="204"/>
      <c r="E61" s="204"/>
      <c r="F61" s="204" t="s">
        <v>11</v>
      </c>
      <c r="G61" s="204"/>
      <c r="H61" s="204"/>
      <c r="I61" s="254"/>
      <c r="J61" s="245" t="s">
        <v>53</v>
      </c>
      <c r="K61" s="246"/>
      <c r="L61" s="246"/>
      <c r="M61" s="246"/>
      <c r="N61" s="246"/>
      <c r="O61" s="246"/>
      <c r="P61" s="246"/>
      <c r="Q61" s="246"/>
      <c r="R61" s="247"/>
      <c r="S61" s="196"/>
      <c r="T61" s="197"/>
      <c r="U61" s="197"/>
      <c r="V61" s="198"/>
    </row>
    <row r="62" ht="12.75">
      <c r="R62"/>
    </row>
    <row r="63" ht="12.75">
      <c r="R63"/>
    </row>
    <row r="64" spans="19:21" ht="12.75">
      <c r="S64" s="132"/>
      <c r="T64" s="73"/>
      <c r="U64" s="73"/>
    </row>
    <row r="65" spans="19:21" ht="12.75">
      <c r="S65" s="132"/>
      <c r="T65" s="73"/>
      <c r="U65" s="73"/>
    </row>
    <row r="66" spans="19:21" ht="12.75">
      <c r="S66" s="132"/>
      <c r="T66" s="73"/>
      <c r="U66" s="73"/>
    </row>
  </sheetData>
  <sheetProtection/>
  <mergeCells count="78">
    <mergeCell ref="S48:V48"/>
    <mergeCell ref="A47:R47"/>
    <mergeCell ref="S45:V45"/>
    <mergeCell ref="S46:V46"/>
    <mergeCell ref="S47:V47"/>
    <mergeCell ref="Q45:Q46"/>
    <mergeCell ref="H45:I45"/>
    <mergeCell ref="C45:G45"/>
    <mergeCell ref="J45:N45"/>
    <mergeCell ref="A45:B45"/>
    <mergeCell ref="X6:AC6"/>
    <mergeCell ref="X7:AC7"/>
    <mergeCell ref="I6:J6"/>
    <mergeCell ref="K6:L6"/>
    <mergeCell ref="O6:R6"/>
    <mergeCell ref="A7:P7"/>
    <mergeCell ref="Q7:R13"/>
    <mergeCell ref="J8:K8"/>
    <mergeCell ref="F61:H61"/>
    <mergeCell ref="A53:H53"/>
    <mergeCell ref="A54:H54"/>
    <mergeCell ref="J61:R61"/>
    <mergeCell ref="A58:I58"/>
    <mergeCell ref="J58:R59"/>
    <mergeCell ref="I57:L57"/>
    <mergeCell ref="I59:I61"/>
    <mergeCell ref="J60:R60"/>
    <mergeCell ref="Q55:R56"/>
    <mergeCell ref="A1:A2"/>
    <mergeCell ref="A3:A4"/>
    <mergeCell ref="B3:R4"/>
    <mergeCell ref="I53:R54"/>
    <mergeCell ref="A49:A51"/>
    <mergeCell ref="O45:P45"/>
    <mergeCell ref="C12:P12"/>
    <mergeCell ref="E8:F8"/>
    <mergeCell ref="N10:P10"/>
    <mergeCell ref="B8:D8"/>
    <mergeCell ref="R33:R45"/>
    <mergeCell ref="B59:E60"/>
    <mergeCell ref="E10:K10"/>
    <mergeCell ref="B55:E56"/>
    <mergeCell ref="M57:P57"/>
    <mergeCell ref="J56:L56"/>
    <mergeCell ref="C46:D46"/>
    <mergeCell ref="E46:F46"/>
    <mergeCell ref="G46:I46"/>
    <mergeCell ref="B10:D10"/>
    <mergeCell ref="B1:R1"/>
    <mergeCell ref="B2:R2"/>
    <mergeCell ref="F6:H6"/>
    <mergeCell ref="G8:H8"/>
    <mergeCell ref="B6:D6"/>
    <mergeCell ref="B5:R5"/>
    <mergeCell ref="S31:V31"/>
    <mergeCell ref="S8:V9"/>
    <mergeCell ref="O8:P8"/>
    <mergeCell ref="A9:P9"/>
    <mergeCell ref="L10:M10"/>
    <mergeCell ref="A11:P11"/>
    <mergeCell ref="A12:B12"/>
    <mergeCell ref="S49:V61"/>
    <mergeCell ref="B49:R49"/>
    <mergeCell ref="B50:R50"/>
    <mergeCell ref="B51:R51"/>
    <mergeCell ref="F59:H60"/>
    <mergeCell ref="F57:H57"/>
    <mergeCell ref="M55:P56"/>
    <mergeCell ref="B61:E61"/>
    <mergeCell ref="B57:E57"/>
    <mergeCell ref="I55:L55"/>
    <mergeCell ref="Q57:R57"/>
    <mergeCell ref="F55:H56"/>
    <mergeCell ref="J46:K46"/>
    <mergeCell ref="L46:N46"/>
    <mergeCell ref="O46:P46"/>
    <mergeCell ref="B48:R48"/>
    <mergeCell ref="A52:R52"/>
  </mergeCells>
  <printOptions horizontalCentered="1" verticalCentered="1"/>
  <pageMargins left="0.25" right="0.25" top="0.25" bottom="0.25" header="0.5" footer="0"/>
  <pageSetup blackAndWhite="1" fitToHeight="1" fitToWidth="1" horizontalDpi="600" verticalDpi="600" orientation="landscape" scale="68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C66"/>
  <sheetViews>
    <sheetView showZeros="0" zoomScalePageLayoutView="0" workbookViewId="0" topLeftCell="A1">
      <selection activeCell="D29" sqref="D29"/>
    </sheetView>
  </sheetViews>
  <sheetFormatPr defaultColWidth="9.140625" defaultRowHeight="12.75"/>
  <cols>
    <col min="1" max="1" width="13.00390625" style="0" customWidth="1"/>
    <col min="2" max="2" width="14.140625" style="0" customWidth="1"/>
    <col min="3" max="7" width="5.57421875" style="0" customWidth="1"/>
    <col min="8" max="8" width="5.421875" style="0" customWidth="1"/>
    <col min="9" max="9" width="5.57421875" style="0" customWidth="1"/>
    <col min="10" max="12" width="5.421875" style="0" customWidth="1"/>
    <col min="13" max="13" width="5.57421875" style="0" customWidth="1"/>
    <col min="14" max="15" width="5.421875" style="0" customWidth="1"/>
    <col min="16" max="16" width="5.28125" style="0" customWidth="1"/>
    <col min="17" max="17" width="6.421875" style="0" bestFit="1" customWidth="1"/>
    <col min="18" max="18" width="7.7109375" style="3" bestFit="1" customWidth="1"/>
    <col min="19" max="19" width="13.28125" style="115" customWidth="1"/>
    <col min="20" max="20" width="12.00390625" style="50" customWidth="1"/>
    <col min="21" max="21" width="10.7109375" style="50" customWidth="1"/>
    <col min="22" max="22" width="10.28125" style="50" customWidth="1"/>
    <col min="23" max="23" width="6.140625" style="50" customWidth="1"/>
    <col min="24" max="24" width="14.57421875" style="50" customWidth="1"/>
    <col min="25" max="25" width="10.28125" style="50" bestFit="1" customWidth="1"/>
    <col min="26" max="26" width="11.00390625" style="50" customWidth="1"/>
    <col min="27" max="27" width="10.28125" style="50" bestFit="1" customWidth="1"/>
    <col min="28" max="29" width="12.28125" style="50" bestFit="1" customWidth="1"/>
    <col min="30" max="16384" width="9.140625" style="50" customWidth="1"/>
  </cols>
  <sheetData>
    <row r="1" spans="1:22" ht="12.75">
      <c r="A1" s="234" t="s">
        <v>59</v>
      </c>
      <c r="B1" s="218" t="s">
        <v>14</v>
      </c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9"/>
      <c r="S1" s="127"/>
      <c r="T1" s="116" t="s">
        <v>106</v>
      </c>
      <c r="U1" s="117"/>
      <c r="V1" s="118"/>
    </row>
    <row r="2" spans="1:22" ht="12.75">
      <c r="A2" s="235"/>
      <c r="B2" s="201" t="s">
        <v>71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20"/>
      <c r="S2" s="128"/>
      <c r="T2" s="53"/>
      <c r="U2" s="53"/>
      <c r="V2" s="54"/>
    </row>
    <row r="3" spans="1:22" ht="12.75">
      <c r="A3" s="235" t="s">
        <v>80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6"/>
      <c r="S3" s="128"/>
      <c r="T3" s="53" t="s">
        <v>72</v>
      </c>
      <c r="U3" s="53"/>
      <c r="V3" s="54"/>
    </row>
    <row r="4" spans="1:22" ht="13.5" thickBot="1">
      <c r="A4" s="237"/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6"/>
      <c r="S4" s="128"/>
      <c r="T4" s="119" t="s">
        <v>60</v>
      </c>
      <c r="U4" s="53"/>
      <c r="V4" s="54"/>
    </row>
    <row r="5" spans="1:22" ht="16.5" thickBot="1">
      <c r="A5" s="152"/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6"/>
      <c r="S5" s="128"/>
      <c r="T5" s="119" t="s">
        <v>61</v>
      </c>
      <c r="U5" s="53"/>
      <c r="V5" s="54"/>
    </row>
    <row r="6" spans="1:29" ht="13.5" thickBot="1">
      <c r="A6" s="40" t="s">
        <v>16</v>
      </c>
      <c r="B6" s="224">
        <f>'Pay03_01-24-12'!B6:D6</f>
        <v>0</v>
      </c>
      <c r="C6" s="224"/>
      <c r="D6" s="224"/>
      <c r="E6" s="42" t="s">
        <v>58</v>
      </c>
      <c r="F6" s="222">
        <f>'Pay03_01-24-12'!F6:H6</f>
        <v>0</v>
      </c>
      <c r="G6" s="222"/>
      <c r="H6" s="222"/>
      <c r="I6" s="267" t="s">
        <v>31</v>
      </c>
      <c r="J6" s="267"/>
      <c r="K6" s="268">
        <f>'Pay03_01-24-12'!K6:L6</f>
        <v>0</v>
      </c>
      <c r="L6" s="268"/>
      <c r="M6" s="39"/>
      <c r="N6" s="44" t="s">
        <v>42</v>
      </c>
      <c r="O6" s="224">
        <f>'Pay03_01-24-12'!O6:R6</f>
        <v>0</v>
      </c>
      <c r="P6" s="224"/>
      <c r="Q6" s="224"/>
      <c r="R6" s="269"/>
      <c r="S6" s="128"/>
      <c r="T6" s="119" t="s">
        <v>62</v>
      </c>
      <c r="U6" s="53"/>
      <c r="V6" s="54"/>
      <c r="X6" s="261" t="s">
        <v>41</v>
      </c>
      <c r="Y6" s="262"/>
      <c r="Z6" s="262"/>
      <c r="AA6" s="262"/>
      <c r="AB6" s="262"/>
      <c r="AC6" s="263"/>
    </row>
    <row r="7" spans="1:29" ht="6" customHeight="1" thickBot="1">
      <c r="A7" s="213"/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270"/>
      <c r="R7" s="271"/>
      <c r="S7" s="129"/>
      <c r="T7" s="120"/>
      <c r="U7" s="120"/>
      <c r="V7" s="121"/>
      <c r="X7" s="264"/>
      <c r="Y7" s="265"/>
      <c r="Z7" s="265"/>
      <c r="AA7" s="265"/>
      <c r="AB7" s="265"/>
      <c r="AC7" s="266"/>
    </row>
    <row r="8" spans="1:29" ht="15" customHeight="1">
      <c r="A8" s="40" t="s">
        <v>17</v>
      </c>
      <c r="B8" s="224">
        <f>'Pay03_01-24-12'!B8:D8</f>
        <v>0</v>
      </c>
      <c r="C8" s="224"/>
      <c r="D8" s="224"/>
      <c r="E8" s="232" t="s">
        <v>18</v>
      </c>
      <c r="F8" s="232"/>
      <c r="G8" s="223">
        <f>'Pay03_01-24-12'!G8:H8+14</f>
        <v>40933</v>
      </c>
      <c r="H8" s="223"/>
      <c r="I8" s="43" t="s">
        <v>19</v>
      </c>
      <c r="J8" s="223">
        <f>G8+13</f>
        <v>40946</v>
      </c>
      <c r="K8" s="223"/>
      <c r="L8" s="39"/>
      <c r="M8" s="42" t="s">
        <v>12</v>
      </c>
      <c r="N8" s="15">
        <f>'Pay03_01-24-12'!N8</f>
        <v>0</v>
      </c>
      <c r="O8" s="188"/>
      <c r="P8" s="188"/>
      <c r="Q8" s="188"/>
      <c r="R8" s="189"/>
      <c r="S8" s="207"/>
      <c r="T8" s="208"/>
      <c r="U8" s="208"/>
      <c r="V8" s="209"/>
      <c r="X8" s="52" t="s">
        <v>24</v>
      </c>
      <c r="Y8" s="34"/>
      <c r="Z8" s="53"/>
      <c r="AA8" s="53"/>
      <c r="AB8" s="53"/>
      <c r="AC8" s="54"/>
    </row>
    <row r="9" spans="1:29" ht="6" customHeight="1" thickBot="1">
      <c r="A9" s="213"/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88"/>
      <c r="R9" s="189"/>
      <c r="S9" s="210"/>
      <c r="T9" s="211"/>
      <c r="U9" s="211"/>
      <c r="V9" s="212"/>
      <c r="X9" s="52"/>
      <c r="Y9" s="34"/>
      <c r="Z9" s="53"/>
      <c r="AA9" s="53"/>
      <c r="AB9" s="53"/>
      <c r="AC9" s="54"/>
    </row>
    <row r="10" spans="1:29" ht="13.5" customHeight="1">
      <c r="A10" s="41" t="s">
        <v>48</v>
      </c>
      <c r="B10" s="233">
        <f>'Pay03_01-24-12'!B10:D10</f>
        <v>0</v>
      </c>
      <c r="C10" s="233"/>
      <c r="D10" s="233"/>
      <c r="E10" s="230" t="s">
        <v>49</v>
      </c>
      <c r="F10" s="230"/>
      <c r="G10" s="230"/>
      <c r="H10" s="230"/>
      <c r="I10" s="230"/>
      <c r="J10" s="230"/>
      <c r="K10" s="230"/>
      <c r="L10" s="214">
        <f>J8+10</f>
        <v>40956</v>
      </c>
      <c r="M10" s="215"/>
      <c r="N10" s="188"/>
      <c r="O10" s="188"/>
      <c r="P10" s="188"/>
      <c r="Q10" s="188"/>
      <c r="R10" s="188"/>
      <c r="S10" s="130"/>
      <c r="T10" s="122"/>
      <c r="U10" s="123"/>
      <c r="V10" s="123"/>
      <c r="X10" s="52"/>
      <c r="Y10" s="34"/>
      <c r="Z10" s="53"/>
      <c r="AA10" s="53"/>
      <c r="AB10" s="53"/>
      <c r="AC10" s="54"/>
    </row>
    <row r="11" spans="1:29" ht="13.5" customHeight="1" thickBot="1">
      <c r="A11" s="213"/>
      <c r="B11" s="176"/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88"/>
      <c r="R11" s="188"/>
      <c r="S11" s="131"/>
      <c r="T11" s="124"/>
      <c r="U11" s="124"/>
      <c r="V11" s="125"/>
      <c r="X11" s="52" t="s">
        <v>35</v>
      </c>
      <c r="Y11" s="32">
        <f>Y8/2080</f>
        <v>0</v>
      </c>
      <c r="Z11" s="53"/>
      <c r="AA11" s="53"/>
      <c r="AB11" s="53"/>
      <c r="AC11" s="54"/>
    </row>
    <row r="12" spans="1:29" ht="14.25" customHeight="1" thickBot="1">
      <c r="A12" s="216"/>
      <c r="B12" s="217"/>
      <c r="C12" s="240" t="s">
        <v>43</v>
      </c>
      <c r="D12" s="241"/>
      <c r="E12" s="241"/>
      <c r="F12" s="241"/>
      <c r="G12" s="241"/>
      <c r="H12" s="241"/>
      <c r="I12" s="241"/>
      <c r="J12" s="241"/>
      <c r="K12" s="241"/>
      <c r="L12" s="241"/>
      <c r="M12" s="241"/>
      <c r="N12" s="241"/>
      <c r="O12" s="241"/>
      <c r="P12" s="242"/>
      <c r="Q12" s="188"/>
      <c r="R12" s="188"/>
      <c r="S12" s="131"/>
      <c r="T12" s="124" t="s">
        <v>63</v>
      </c>
      <c r="U12" s="124"/>
      <c r="V12" s="125"/>
      <c r="X12" s="52" t="s">
        <v>36</v>
      </c>
      <c r="Y12" s="33"/>
      <c r="Z12" s="53"/>
      <c r="AA12" s="53"/>
      <c r="AB12" s="53"/>
      <c r="AC12" s="54"/>
    </row>
    <row r="13" spans="1:29" ht="13.5" thickBot="1">
      <c r="A13" s="77" t="s">
        <v>56</v>
      </c>
      <c r="B13" s="78" t="s">
        <v>55</v>
      </c>
      <c r="C13" s="81">
        <f>G8</f>
        <v>40933</v>
      </c>
      <c r="D13" s="82">
        <f aca="true" t="shared" si="0" ref="D13:P13">C13+1</f>
        <v>40934</v>
      </c>
      <c r="E13" s="83">
        <f t="shared" si="0"/>
        <v>40935</v>
      </c>
      <c r="F13" s="82">
        <f t="shared" si="0"/>
        <v>40936</v>
      </c>
      <c r="G13" s="83">
        <f t="shared" si="0"/>
        <v>40937</v>
      </c>
      <c r="H13" s="82">
        <f t="shared" si="0"/>
        <v>40938</v>
      </c>
      <c r="I13" s="83">
        <f t="shared" si="0"/>
        <v>40939</v>
      </c>
      <c r="J13" s="84">
        <f t="shared" si="0"/>
        <v>40940</v>
      </c>
      <c r="K13" s="83">
        <f t="shared" si="0"/>
        <v>40941</v>
      </c>
      <c r="L13" s="82">
        <f t="shared" si="0"/>
        <v>40942</v>
      </c>
      <c r="M13" s="83">
        <f t="shared" si="0"/>
        <v>40943</v>
      </c>
      <c r="N13" s="82">
        <f t="shared" si="0"/>
        <v>40944</v>
      </c>
      <c r="O13" s="83">
        <f t="shared" si="0"/>
        <v>40945</v>
      </c>
      <c r="P13" s="85">
        <f t="shared" si="0"/>
        <v>40946</v>
      </c>
      <c r="Q13" s="188"/>
      <c r="R13" s="188"/>
      <c r="S13" s="131"/>
      <c r="T13" s="124" t="s">
        <v>75</v>
      </c>
      <c r="U13" s="124"/>
      <c r="V13" s="125"/>
      <c r="X13" s="55"/>
      <c r="Y13" s="51" t="s">
        <v>37</v>
      </c>
      <c r="Z13" s="51" t="s">
        <v>37</v>
      </c>
      <c r="AA13" s="51" t="s">
        <v>25</v>
      </c>
      <c r="AB13" s="51" t="s">
        <v>27</v>
      </c>
      <c r="AC13" s="56" t="s">
        <v>2</v>
      </c>
    </row>
    <row r="14" spans="1:29" ht="13.5" thickBot="1">
      <c r="A14" s="79" t="s">
        <v>57</v>
      </c>
      <c r="B14" s="80" t="s">
        <v>50</v>
      </c>
      <c r="C14" s="86">
        <f aca="true" t="shared" si="1" ref="C14:P14">WEEKDAY(C13)</f>
        <v>4</v>
      </c>
      <c r="D14" s="87">
        <f t="shared" si="1"/>
        <v>5</v>
      </c>
      <c r="E14" s="88">
        <f t="shared" si="1"/>
        <v>6</v>
      </c>
      <c r="F14" s="87">
        <f t="shared" si="1"/>
        <v>7</v>
      </c>
      <c r="G14" s="88">
        <f t="shared" si="1"/>
        <v>1</v>
      </c>
      <c r="H14" s="87">
        <f t="shared" si="1"/>
        <v>2</v>
      </c>
      <c r="I14" s="88">
        <f t="shared" si="1"/>
        <v>3</v>
      </c>
      <c r="J14" s="89">
        <f t="shared" si="1"/>
        <v>4</v>
      </c>
      <c r="K14" s="88">
        <f t="shared" si="1"/>
        <v>5</v>
      </c>
      <c r="L14" s="87">
        <f t="shared" si="1"/>
        <v>6</v>
      </c>
      <c r="M14" s="88">
        <f t="shared" si="1"/>
        <v>7</v>
      </c>
      <c r="N14" s="87">
        <f t="shared" si="1"/>
        <v>1</v>
      </c>
      <c r="O14" s="88">
        <f t="shared" si="1"/>
        <v>2</v>
      </c>
      <c r="P14" s="90">
        <f t="shared" si="1"/>
        <v>3</v>
      </c>
      <c r="Q14" s="91" t="s">
        <v>2</v>
      </c>
      <c r="R14" s="142" t="s">
        <v>15</v>
      </c>
      <c r="S14" s="131"/>
      <c r="T14" s="124" t="s">
        <v>65</v>
      </c>
      <c r="U14" s="124"/>
      <c r="V14" s="125"/>
      <c r="X14" s="57"/>
      <c r="Y14" s="58" t="s">
        <v>38</v>
      </c>
      <c r="Z14" s="58" t="s">
        <v>39</v>
      </c>
      <c r="AA14" s="58" t="s">
        <v>26</v>
      </c>
      <c r="AB14" s="58" t="s">
        <v>28</v>
      </c>
      <c r="AC14" s="59" t="s">
        <v>40</v>
      </c>
    </row>
    <row r="15" spans="1:29" ht="15.75" customHeight="1">
      <c r="A15" s="172">
        <f>'Pay03_01-24-12'!A15</f>
        <v>0</v>
      </c>
      <c r="B15" s="157">
        <f>'Pay03_01-24-12'!B15</f>
        <v>1</v>
      </c>
      <c r="C15" s="27"/>
      <c r="D15" s="28"/>
      <c r="E15" s="29"/>
      <c r="F15" s="7"/>
      <c r="G15" s="8"/>
      <c r="H15" s="28"/>
      <c r="I15" s="29"/>
      <c r="J15" s="30"/>
      <c r="K15" s="29"/>
      <c r="L15" s="28"/>
      <c r="M15" s="8"/>
      <c r="N15" s="7"/>
      <c r="O15" s="29"/>
      <c r="P15" s="31"/>
      <c r="Q15" s="93">
        <f>SUM(C15:P15)</f>
        <v>0</v>
      </c>
      <c r="R15" s="161">
        <f>ROUND(IF(Q15&gt;0,Q15/$Q$32,B15),2)</f>
        <v>1</v>
      </c>
      <c r="S15" s="158"/>
      <c r="T15" s="124" t="s">
        <v>76</v>
      </c>
      <c r="U15" s="124"/>
      <c r="V15" s="125"/>
      <c r="X15" s="173">
        <f aca="true" t="shared" si="2" ref="X15:X31">A15</f>
        <v>0</v>
      </c>
      <c r="Y15" s="36"/>
      <c r="Z15" s="60">
        <f aca="true" t="shared" si="3" ref="Z15:Z31">(AA15+AB15)*Y15</f>
        <v>0</v>
      </c>
      <c r="AA15" s="61">
        <f aca="true" t="shared" si="4" ref="AA15:AA31">IF($B$32&gt;0,80*$Y$11*R15,($Y$11*Q15)+($Y$11*$Q$43*R15))</f>
        <v>0</v>
      </c>
      <c r="AB15" s="62">
        <f aca="true" t="shared" si="5" ref="AB15:AB31">AA15*$Y$12</f>
        <v>0</v>
      </c>
      <c r="AC15" s="62">
        <f aca="true" t="shared" si="6" ref="AC15:AC31">SUM(Z15:AB15)</f>
        <v>0</v>
      </c>
    </row>
    <row r="16" spans="1:29" ht="15.75" customHeight="1">
      <c r="A16" s="172">
        <f>'Pay03_01-24-12'!A16</f>
        <v>0</v>
      </c>
      <c r="B16" s="157">
        <f>'Pay03_01-24-12'!B16</f>
        <v>0</v>
      </c>
      <c r="C16" s="10"/>
      <c r="D16" s="2"/>
      <c r="E16" s="1"/>
      <c r="F16" s="2"/>
      <c r="G16" s="1"/>
      <c r="H16" s="2"/>
      <c r="I16" s="1"/>
      <c r="J16" s="6"/>
      <c r="K16" s="1"/>
      <c r="L16" s="2"/>
      <c r="M16" s="1"/>
      <c r="N16" s="2"/>
      <c r="O16" s="1"/>
      <c r="P16" s="13"/>
      <c r="Q16" s="93">
        <f aca="true" t="shared" si="7" ref="Q16:Q31">SUM(C16:P16)</f>
        <v>0</v>
      </c>
      <c r="R16" s="162">
        <f aca="true" t="shared" si="8" ref="R16:R31">ROUND(IF(Q16&gt;0,Q16/$Q$32,B16),2)</f>
        <v>0</v>
      </c>
      <c r="S16" s="158"/>
      <c r="T16" s="124" t="s">
        <v>66</v>
      </c>
      <c r="U16" s="124"/>
      <c r="V16" s="125"/>
      <c r="X16" s="174">
        <f t="shared" si="2"/>
        <v>0</v>
      </c>
      <c r="Y16" s="37"/>
      <c r="Z16" s="63">
        <f t="shared" si="3"/>
        <v>0</v>
      </c>
      <c r="AA16" s="64">
        <f t="shared" si="4"/>
        <v>0</v>
      </c>
      <c r="AB16" s="65">
        <f t="shared" si="5"/>
        <v>0</v>
      </c>
      <c r="AC16" s="65">
        <f t="shared" si="6"/>
        <v>0</v>
      </c>
    </row>
    <row r="17" spans="1:29" ht="15.75" customHeight="1">
      <c r="A17" s="172">
        <f>'Pay03_01-24-12'!A17</f>
        <v>0</v>
      </c>
      <c r="B17" s="157">
        <f>'Pay03_01-24-12'!B17</f>
        <v>0</v>
      </c>
      <c r="C17" s="10"/>
      <c r="D17" s="2"/>
      <c r="E17" s="49"/>
      <c r="F17" s="2"/>
      <c r="G17" s="1"/>
      <c r="H17" s="2"/>
      <c r="I17" s="1"/>
      <c r="J17" s="6"/>
      <c r="K17" s="1"/>
      <c r="L17" s="2"/>
      <c r="M17" s="1"/>
      <c r="N17" s="2"/>
      <c r="O17" s="1"/>
      <c r="P17" s="13"/>
      <c r="Q17" s="93">
        <f t="shared" si="7"/>
        <v>0</v>
      </c>
      <c r="R17" s="162">
        <f t="shared" si="8"/>
        <v>0</v>
      </c>
      <c r="S17" s="158"/>
      <c r="T17" s="124" t="s">
        <v>64</v>
      </c>
      <c r="U17" s="124"/>
      <c r="V17" s="125"/>
      <c r="X17" s="174">
        <f t="shared" si="2"/>
        <v>0</v>
      </c>
      <c r="Y17" s="37"/>
      <c r="Z17" s="63">
        <f t="shared" si="3"/>
        <v>0</v>
      </c>
      <c r="AA17" s="64">
        <f t="shared" si="4"/>
        <v>0</v>
      </c>
      <c r="AB17" s="65">
        <f t="shared" si="5"/>
        <v>0</v>
      </c>
      <c r="AC17" s="65">
        <f t="shared" si="6"/>
        <v>0</v>
      </c>
    </row>
    <row r="18" spans="1:29" ht="15.75" customHeight="1">
      <c r="A18" s="172">
        <f>'Pay03_01-24-12'!A18</f>
        <v>0</v>
      </c>
      <c r="B18" s="157">
        <f>'Pay03_01-24-12'!B18</f>
        <v>0</v>
      </c>
      <c r="C18" s="10"/>
      <c r="D18" s="2"/>
      <c r="E18" s="1"/>
      <c r="F18" s="2"/>
      <c r="G18" s="1"/>
      <c r="H18" s="2"/>
      <c r="I18" s="1"/>
      <c r="J18" s="6"/>
      <c r="K18" s="1"/>
      <c r="L18" s="2"/>
      <c r="M18" s="1"/>
      <c r="N18" s="2"/>
      <c r="O18" s="1"/>
      <c r="P18" s="13"/>
      <c r="Q18" s="93">
        <f t="shared" si="7"/>
        <v>0</v>
      </c>
      <c r="R18" s="162">
        <f t="shared" si="8"/>
        <v>0</v>
      </c>
      <c r="S18" s="158"/>
      <c r="T18" s="124" t="s">
        <v>67</v>
      </c>
      <c r="U18" s="124"/>
      <c r="V18" s="125"/>
      <c r="X18" s="174">
        <f t="shared" si="2"/>
        <v>0</v>
      </c>
      <c r="Y18" s="37"/>
      <c r="Z18" s="63">
        <f t="shared" si="3"/>
        <v>0</v>
      </c>
      <c r="AA18" s="64">
        <f t="shared" si="4"/>
        <v>0</v>
      </c>
      <c r="AB18" s="65">
        <f t="shared" si="5"/>
        <v>0</v>
      </c>
      <c r="AC18" s="65">
        <f t="shared" si="6"/>
        <v>0</v>
      </c>
    </row>
    <row r="19" spans="1:29" ht="15.75" customHeight="1">
      <c r="A19" s="172">
        <f>'Pay03_01-24-12'!A19</f>
        <v>0</v>
      </c>
      <c r="B19" s="157">
        <f>'Pay03_01-24-12'!B19</f>
        <v>0</v>
      </c>
      <c r="C19" s="10"/>
      <c r="D19" s="2"/>
      <c r="E19" s="1"/>
      <c r="F19" s="159"/>
      <c r="G19" s="2"/>
      <c r="H19" s="2"/>
      <c r="I19" s="1"/>
      <c r="J19" s="10"/>
      <c r="K19" s="159"/>
      <c r="L19" s="2"/>
      <c r="M19" s="1"/>
      <c r="N19" s="2"/>
      <c r="O19" s="1"/>
      <c r="P19" s="13"/>
      <c r="Q19" s="93">
        <f t="shared" si="7"/>
        <v>0</v>
      </c>
      <c r="R19" s="162">
        <f t="shared" si="8"/>
        <v>0</v>
      </c>
      <c r="S19" s="158"/>
      <c r="T19" s="124" t="s">
        <v>73</v>
      </c>
      <c r="U19" s="124"/>
      <c r="V19" s="125"/>
      <c r="X19" s="174">
        <f t="shared" si="2"/>
        <v>0</v>
      </c>
      <c r="Y19" s="37"/>
      <c r="Z19" s="63">
        <f t="shared" si="3"/>
        <v>0</v>
      </c>
      <c r="AA19" s="64">
        <f t="shared" si="4"/>
        <v>0</v>
      </c>
      <c r="AB19" s="65">
        <f t="shared" si="5"/>
        <v>0</v>
      </c>
      <c r="AC19" s="65">
        <f t="shared" si="6"/>
        <v>0</v>
      </c>
    </row>
    <row r="20" spans="1:29" ht="15.75" customHeight="1" thickBot="1">
      <c r="A20" s="172">
        <f>'Pay03_01-24-12'!A20</f>
        <v>0</v>
      </c>
      <c r="B20" s="157">
        <f>'Pay03_01-24-12'!B20</f>
        <v>0</v>
      </c>
      <c r="C20" s="10"/>
      <c r="D20" s="2"/>
      <c r="E20" s="1"/>
      <c r="F20" s="159"/>
      <c r="G20" s="2"/>
      <c r="H20" s="159"/>
      <c r="I20" s="13"/>
      <c r="J20" s="10"/>
      <c r="K20" s="159"/>
      <c r="L20" s="2"/>
      <c r="M20" s="2"/>
      <c r="N20" s="2"/>
      <c r="O20" s="1"/>
      <c r="P20" s="13"/>
      <c r="Q20" s="93">
        <f t="shared" si="7"/>
        <v>0</v>
      </c>
      <c r="R20" s="162">
        <f t="shared" si="8"/>
        <v>0</v>
      </c>
      <c r="S20" s="160"/>
      <c r="T20" s="126"/>
      <c r="U20" s="143"/>
      <c r="V20" s="144"/>
      <c r="X20" s="174">
        <f t="shared" si="2"/>
        <v>0</v>
      </c>
      <c r="Y20" s="37"/>
      <c r="Z20" s="63">
        <f t="shared" si="3"/>
        <v>0</v>
      </c>
      <c r="AA20" s="64">
        <f t="shared" si="4"/>
        <v>0</v>
      </c>
      <c r="AB20" s="65">
        <f t="shared" si="5"/>
        <v>0</v>
      </c>
      <c r="AC20" s="65">
        <f t="shared" si="6"/>
        <v>0</v>
      </c>
    </row>
    <row r="21" spans="1:29" ht="15.75" customHeight="1">
      <c r="A21" s="172">
        <f>'Pay03_01-24-12'!A23</f>
        <v>0</v>
      </c>
      <c r="B21" s="157">
        <f>'Pay03_01-24-12'!B23</f>
        <v>0</v>
      </c>
      <c r="C21" s="19"/>
      <c r="D21" s="16"/>
      <c r="E21" s="15"/>
      <c r="F21" s="21"/>
      <c r="G21" s="16"/>
      <c r="H21" s="21"/>
      <c r="I21" s="17"/>
      <c r="J21" s="19"/>
      <c r="K21" s="21"/>
      <c r="L21" s="16"/>
      <c r="M21" s="16"/>
      <c r="N21" s="16"/>
      <c r="O21" s="15"/>
      <c r="P21" s="17"/>
      <c r="Q21" s="93">
        <f t="shared" si="7"/>
        <v>0</v>
      </c>
      <c r="R21" s="162">
        <f t="shared" si="8"/>
        <v>0</v>
      </c>
      <c r="S21" s="169"/>
      <c r="T21" s="33"/>
      <c r="U21" s="170"/>
      <c r="V21" s="171"/>
      <c r="X21" s="174">
        <f aca="true" t="shared" si="9" ref="X21:X29">A21</f>
        <v>0</v>
      </c>
      <c r="Y21" s="37"/>
      <c r="Z21" s="63">
        <f aca="true" t="shared" si="10" ref="Z21:Z29">(AA21+AB21)*Y21</f>
        <v>0</v>
      </c>
      <c r="AA21" s="64">
        <f aca="true" t="shared" si="11" ref="AA21:AA29">IF($B$32&gt;0,80*$Y$11*R21,($Y$11*Q21)+($Y$11*$Q$43*R21))</f>
        <v>0</v>
      </c>
      <c r="AB21" s="65">
        <f aca="true" t="shared" si="12" ref="AB21:AB29">AA21*$Y$12</f>
        <v>0</v>
      </c>
      <c r="AC21" s="65">
        <f aca="true" t="shared" si="13" ref="AC21:AC29">SUM(Z21:AB21)</f>
        <v>0</v>
      </c>
    </row>
    <row r="22" spans="1:29" ht="15.75" customHeight="1">
      <c r="A22" s="172">
        <f>'Pay03_01-24-12'!A24</f>
        <v>0</v>
      </c>
      <c r="B22" s="157">
        <f>'Pay03_01-24-12'!B24</f>
        <v>0</v>
      </c>
      <c r="C22" s="19"/>
      <c r="D22" s="16"/>
      <c r="E22" s="15"/>
      <c r="F22" s="21"/>
      <c r="G22" s="16"/>
      <c r="H22" s="21"/>
      <c r="I22" s="17"/>
      <c r="J22" s="19"/>
      <c r="K22" s="21"/>
      <c r="L22" s="16"/>
      <c r="M22" s="16"/>
      <c r="N22" s="16"/>
      <c r="O22" s="15"/>
      <c r="P22" s="17"/>
      <c r="Q22" s="93">
        <f>SUM(C22:P22)</f>
        <v>0</v>
      </c>
      <c r="R22" s="162">
        <f>ROUND(IF(Q22&gt;0,Q22/$Q$32,B22),2)</f>
        <v>0</v>
      </c>
      <c r="S22" s="169"/>
      <c r="T22" s="33"/>
      <c r="U22" s="170"/>
      <c r="V22" s="171"/>
      <c r="X22" s="174">
        <f t="shared" si="9"/>
        <v>0</v>
      </c>
      <c r="Y22" s="37"/>
      <c r="Z22" s="63">
        <f t="shared" si="10"/>
        <v>0</v>
      </c>
      <c r="AA22" s="64">
        <f t="shared" si="11"/>
        <v>0</v>
      </c>
      <c r="AB22" s="65">
        <f t="shared" si="12"/>
        <v>0</v>
      </c>
      <c r="AC22" s="65">
        <f t="shared" si="13"/>
        <v>0</v>
      </c>
    </row>
    <row r="23" spans="1:29" ht="15.75" customHeight="1">
      <c r="A23" s="172">
        <f>'Pay03_01-24-12'!A25</f>
        <v>0</v>
      </c>
      <c r="B23" s="157">
        <f>'Pay03_01-24-12'!B25</f>
        <v>0</v>
      </c>
      <c r="C23" s="19"/>
      <c r="D23" s="16"/>
      <c r="E23" s="15"/>
      <c r="F23" s="21"/>
      <c r="G23" s="16"/>
      <c r="H23" s="21"/>
      <c r="I23" s="17"/>
      <c r="J23" s="19"/>
      <c r="K23" s="21"/>
      <c r="L23" s="16"/>
      <c r="M23" s="16"/>
      <c r="N23" s="16"/>
      <c r="O23" s="15"/>
      <c r="P23" s="17"/>
      <c r="Q23" s="93">
        <f>SUM(C23:P23)</f>
        <v>0</v>
      </c>
      <c r="R23" s="162">
        <f>ROUND(IF(Q23&gt;0,Q23/$Q$32,B23),2)</f>
        <v>0</v>
      </c>
      <c r="S23" s="169"/>
      <c r="T23" s="33"/>
      <c r="U23" s="170"/>
      <c r="V23" s="171"/>
      <c r="X23" s="174">
        <f t="shared" si="9"/>
        <v>0</v>
      </c>
      <c r="Y23" s="37"/>
      <c r="Z23" s="63">
        <f t="shared" si="10"/>
        <v>0</v>
      </c>
      <c r="AA23" s="64">
        <f t="shared" si="11"/>
        <v>0</v>
      </c>
      <c r="AB23" s="65">
        <f t="shared" si="12"/>
        <v>0</v>
      </c>
      <c r="AC23" s="65">
        <f t="shared" si="13"/>
        <v>0</v>
      </c>
    </row>
    <row r="24" spans="1:29" ht="15.75" customHeight="1">
      <c r="A24" s="172">
        <f>'Pay03_01-24-12'!A26</f>
        <v>0</v>
      </c>
      <c r="B24" s="157">
        <f>'Pay03_01-24-12'!B26</f>
        <v>0</v>
      </c>
      <c r="C24" s="19"/>
      <c r="D24" s="16"/>
      <c r="E24" s="15"/>
      <c r="F24" s="21"/>
      <c r="G24" s="16"/>
      <c r="H24" s="21"/>
      <c r="I24" s="17"/>
      <c r="J24" s="19"/>
      <c r="K24" s="21"/>
      <c r="L24" s="16"/>
      <c r="M24" s="16"/>
      <c r="N24" s="16"/>
      <c r="O24" s="15"/>
      <c r="P24" s="17"/>
      <c r="Q24" s="93">
        <f>SUM(C24:P24)</f>
        <v>0</v>
      </c>
      <c r="R24" s="162">
        <f>ROUND(IF(Q24&gt;0,Q24/$Q$32,B24),2)</f>
        <v>0</v>
      </c>
      <c r="S24" s="169"/>
      <c r="T24" s="33"/>
      <c r="U24" s="170"/>
      <c r="V24" s="171"/>
      <c r="X24" s="174">
        <f t="shared" si="9"/>
        <v>0</v>
      </c>
      <c r="Y24" s="37"/>
      <c r="Z24" s="63">
        <f t="shared" si="10"/>
        <v>0</v>
      </c>
      <c r="AA24" s="64">
        <f t="shared" si="11"/>
        <v>0</v>
      </c>
      <c r="AB24" s="65">
        <f t="shared" si="12"/>
        <v>0</v>
      </c>
      <c r="AC24" s="65">
        <f t="shared" si="13"/>
        <v>0</v>
      </c>
    </row>
    <row r="25" spans="1:29" ht="15.75" customHeight="1">
      <c r="A25" s="172">
        <f>'Pay03_01-24-12'!A27</f>
        <v>0</v>
      </c>
      <c r="B25" s="157">
        <f>'Pay03_01-24-12'!B27</f>
        <v>0</v>
      </c>
      <c r="C25" s="19"/>
      <c r="D25" s="16"/>
      <c r="E25" s="15"/>
      <c r="F25" s="21"/>
      <c r="G25" s="16"/>
      <c r="H25" s="21"/>
      <c r="I25" s="17"/>
      <c r="J25" s="19"/>
      <c r="K25" s="21"/>
      <c r="L25" s="16"/>
      <c r="M25" s="16"/>
      <c r="N25" s="16"/>
      <c r="O25" s="15"/>
      <c r="P25" s="17"/>
      <c r="Q25" s="93">
        <f>SUM(C25:P25)</f>
        <v>0</v>
      </c>
      <c r="R25" s="162">
        <f>ROUND(IF(Q25&gt;0,Q25/$Q$32,B25),2)</f>
        <v>0</v>
      </c>
      <c r="S25" s="169"/>
      <c r="T25" s="33"/>
      <c r="U25" s="170"/>
      <c r="V25" s="171"/>
      <c r="X25" s="174">
        <f t="shared" si="9"/>
        <v>0</v>
      </c>
      <c r="Y25" s="37"/>
      <c r="Z25" s="63">
        <f t="shared" si="10"/>
        <v>0</v>
      </c>
      <c r="AA25" s="64">
        <f t="shared" si="11"/>
        <v>0</v>
      </c>
      <c r="AB25" s="65">
        <f t="shared" si="12"/>
        <v>0</v>
      </c>
      <c r="AC25" s="65">
        <f t="shared" si="13"/>
        <v>0</v>
      </c>
    </row>
    <row r="26" spans="1:29" ht="15.75" customHeight="1">
      <c r="A26" s="172">
        <f>'Pay03_01-24-12'!A26</f>
        <v>0</v>
      </c>
      <c r="B26" s="157">
        <f>'Pay03_01-24-12'!B26</f>
        <v>0</v>
      </c>
      <c r="C26" s="19"/>
      <c r="D26" s="16"/>
      <c r="E26" s="15"/>
      <c r="F26" s="21"/>
      <c r="G26" s="16"/>
      <c r="H26" s="21"/>
      <c r="I26" s="17"/>
      <c r="J26" s="19"/>
      <c r="K26" s="21"/>
      <c r="L26" s="16"/>
      <c r="M26" s="16"/>
      <c r="N26" s="16"/>
      <c r="O26" s="15"/>
      <c r="P26" s="17"/>
      <c r="Q26" s="93">
        <f t="shared" si="7"/>
        <v>0</v>
      </c>
      <c r="R26" s="162">
        <f t="shared" si="8"/>
        <v>0</v>
      </c>
      <c r="S26" s="169"/>
      <c r="T26" s="33"/>
      <c r="U26" s="170"/>
      <c r="V26" s="171"/>
      <c r="X26" s="174">
        <f t="shared" si="9"/>
        <v>0</v>
      </c>
      <c r="Y26" s="37"/>
      <c r="Z26" s="63">
        <f t="shared" si="10"/>
        <v>0</v>
      </c>
      <c r="AA26" s="64">
        <f t="shared" si="11"/>
        <v>0</v>
      </c>
      <c r="AB26" s="65">
        <f t="shared" si="12"/>
        <v>0</v>
      </c>
      <c r="AC26" s="65">
        <f t="shared" si="13"/>
        <v>0</v>
      </c>
    </row>
    <row r="27" spans="1:29" ht="15.75" customHeight="1">
      <c r="A27" s="172">
        <f>'Pay03_01-24-12'!A27</f>
        <v>0</v>
      </c>
      <c r="B27" s="157">
        <f>'Pay03_01-24-12'!B27</f>
        <v>0</v>
      </c>
      <c r="C27" s="19"/>
      <c r="D27" s="16"/>
      <c r="E27" s="15"/>
      <c r="F27" s="21"/>
      <c r="G27" s="16"/>
      <c r="H27" s="21"/>
      <c r="I27" s="17"/>
      <c r="J27" s="19"/>
      <c r="K27" s="21"/>
      <c r="L27" s="16"/>
      <c r="M27" s="16"/>
      <c r="N27" s="16"/>
      <c r="O27" s="15"/>
      <c r="P27" s="17"/>
      <c r="Q27" s="93">
        <f t="shared" si="7"/>
        <v>0</v>
      </c>
      <c r="R27" s="162">
        <f t="shared" si="8"/>
        <v>0</v>
      </c>
      <c r="S27" s="169"/>
      <c r="T27" s="33"/>
      <c r="U27" s="170"/>
      <c r="V27" s="171"/>
      <c r="X27" s="174">
        <f t="shared" si="9"/>
        <v>0</v>
      </c>
      <c r="Y27" s="37"/>
      <c r="Z27" s="63">
        <f t="shared" si="10"/>
        <v>0</v>
      </c>
      <c r="AA27" s="64">
        <f t="shared" si="11"/>
        <v>0</v>
      </c>
      <c r="AB27" s="65">
        <f t="shared" si="12"/>
        <v>0</v>
      </c>
      <c r="AC27" s="65">
        <f t="shared" si="13"/>
        <v>0</v>
      </c>
    </row>
    <row r="28" spans="1:29" ht="15.75" customHeight="1">
      <c r="A28" s="172">
        <f>'Pay03_01-24-12'!A28</f>
        <v>0</v>
      </c>
      <c r="B28" s="157">
        <f>'Pay03_01-24-12'!B28</f>
        <v>0</v>
      </c>
      <c r="C28" s="19"/>
      <c r="D28" s="16"/>
      <c r="E28" s="15"/>
      <c r="F28" s="21"/>
      <c r="G28" s="16"/>
      <c r="H28" s="21"/>
      <c r="I28" s="17"/>
      <c r="J28" s="19"/>
      <c r="K28" s="21"/>
      <c r="L28" s="16"/>
      <c r="M28" s="16"/>
      <c r="N28" s="16"/>
      <c r="O28" s="15"/>
      <c r="P28" s="17"/>
      <c r="Q28" s="93">
        <f t="shared" si="7"/>
        <v>0</v>
      </c>
      <c r="R28" s="162">
        <f t="shared" si="8"/>
        <v>0</v>
      </c>
      <c r="S28" s="169"/>
      <c r="T28" s="33"/>
      <c r="U28" s="170"/>
      <c r="V28" s="171"/>
      <c r="X28" s="174">
        <f t="shared" si="9"/>
        <v>0</v>
      </c>
      <c r="Y28" s="37"/>
      <c r="Z28" s="63">
        <f t="shared" si="10"/>
        <v>0</v>
      </c>
      <c r="AA28" s="64">
        <f t="shared" si="11"/>
        <v>0</v>
      </c>
      <c r="AB28" s="65">
        <f t="shared" si="12"/>
        <v>0</v>
      </c>
      <c r="AC28" s="65">
        <f t="shared" si="13"/>
        <v>0</v>
      </c>
    </row>
    <row r="29" spans="1:29" ht="15.75" customHeight="1">
      <c r="A29" s="172">
        <f>'Pay03_01-24-12'!A29</f>
        <v>0</v>
      </c>
      <c r="B29" s="157">
        <f>'Pay03_01-24-12'!B29</f>
        <v>0</v>
      </c>
      <c r="C29" s="19"/>
      <c r="D29" s="16"/>
      <c r="E29" s="15"/>
      <c r="F29" s="21"/>
      <c r="G29" s="16"/>
      <c r="H29" s="21"/>
      <c r="I29" s="17"/>
      <c r="J29" s="19"/>
      <c r="K29" s="21"/>
      <c r="L29" s="16"/>
      <c r="M29" s="16"/>
      <c r="N29" s="16"/>
      <c r="O29" s="15"/>
      <c r="P29" s="17"/>
      <c r="Q29" s="93">
        <f t="shared" si="7"/>
        <v>0</v>
      </c>
      <c r="R29" s="162">
        <f t="shared" si="8"/>
        <v>0</v>
      </c>
      <c r="S29" s="169"/>
      <c r="T29" s="33"/>
      <c r="U29" s="170"/>
      <c r="V29" s="171"/>
      <c r="X29" s="174">
        <f t="shared" si="9"/>
        <v>0</v>
      </c>
      <c r="Y29" s="37"/>
      <c r="Z29" s="63">
        <f t="shared" si="10"/>
        <v>0</v>
      </c>
      <c r="AA29" s="64">
        <f t="shared" si="11"/>
        <v>0</v>
      </c>
      <c r="AB29" s="65">
        <f t="shared" si="12"/>
        <v>0</v>
      </c>
      <c r="AC29" s="65">
        <f t="shared" si="13"/>
        <v>0</v>
      </c>
    </row>
    <row r="30" spans="1:29" ht="15.75" customHeight="1" thickBot="1">
      <c r="A30" s="172">
        <f>'Pay03_01-24-12'!A30</f>
        <v>0</v>
      </c>
      <c r="B30" s="157">
        <f>'Pay03_01-24-12'!B30</f>
        <v>0</v>
      </c>
      <c r="C30" s="19"/>
      <c r="D30" s="16"/>
      <c r="E30" s="15"/>
      <c r="F30" s="21"/>
      <c r="G30" s="21"/>
      <c r="H30" s="21"/>
      <c r="I30" s="21"/>
      <c r="J30" s="19"/>
      <c r="K30" s="21"/>
      <c r="L30" s="16"/>
      <c r="M30" s="21"/>
      <c r="N30" s="16"/>
      <c r="O30" s="15"/>
      <c r="P30" s="17"/>
      <c r="Q30" s="93">
        <f t="shared" si="7"/>
        <v>0</v>
      </c>
      <c r="R30" s="162">
        <f t="shared" si="8"/>
        <v>0</v>
      </c>
      <c r="S30" s="3"/>
      <c r="T30" s="3"/>
      <c r="U30" s="3"/>
      <c r="V30" s="153"/>
      <c r="X30" s="174">
        <f t="shared" si="2"/>
        <v>0</v>
      </c>
      <c r="Y30" s="37"/>
      <c r="Z30" s="63">
        <f t="shared" si="3"/>
        <v>0</v>
      </c>
      <c r="AA30" s="64">
        <f t="shared" si="4"/>
        <v>0</v>
      </c>
      <c r="AB30" s="65">
        <f t="shared" si="5"/>
        <v>0</v>
      </c>
      <c r="AC30" s="65">
        <f t="shared" si="6"/>
        <v>0</v>
      </c>
    </row>
    <row r="31" spans="1:29" ht="15.75" customHeight="1" thickBot="1">
      <c r="A31" s="172">
        <f>'Pay03_01-24-12'!A31</f>
        <v>0</v>
      </c>
      <c r="B31" s="157">
        <f>'Pay03_01-24-12'!B31</f>
        <v>0</v>
      </c>
      <c r="C31" s="20"/>
      <c r="D31" s="4"/>
      <c r="E31" s="23"/>
      <c r="F31" s="5"/>
      <c r="G31" s="4"/>
      <c r="H31" s="5"/>
      <c r="I31" s="12"/>
      <c r="J31" s="11"/>
      <c r="K31" s="4"/>
      <c r="L31" s="5"/>
      <c r="M31" s="4"/>
      <c r="N31" s="5"/>
      <c r="O31" s="4"/>
      <c r="P31" s="18"/>
      <c r="Q31" s="93">
        <f t="shared" si="7"/>
        <v>0</v>
      </c>
      <c r="R31" s="163">
        <f t="shared" si="8"/>
        <v>0</v>
      </c>
      <c r="S31" s="205" t="s">
        <v>70</v>
      </c>
      <c r="T31" s="205"/>
      <c r="U31" s="205"/>
      <c r="V31" s="206"/>
      <c r="X31" s="175">
        <f t="shared" si="2"/>
        <v>0</v>
      </c>
      <c r="Y31" s="38"/>
      <c r="Z31" s="66">
        <f t="shared" si="3"/>
        <v>0</v>
      </c>
      <c r="AA31" s="67">
        <f t="shared" si="4"/>
        <v>0</v>
      </c>
      <c r="AB31" s="68">
        <f t="shared" si="5"/>
        <v>0</v>
      </c>
      <c r="AC31" s="68">
        <f t="shared" si="6"/>
        <v>0</v>
      </c>
    </row>
    <row r="32" spans="1:29" ht="15.75" customHeight="1" thickBot="1">
      <c r="A32" s="95" t="s">
        <v>33</v>
      </c>
      <c r="B32" s="96">
        <f aca="true" t="shared" si="14" ref="B32:R32">SUM(B15:B31)</f>
        <v>1</v>
      </c>
      <c r="C32" s="97">
        <f t="shared" si="14"/>
        <v>0</v>
      </c>
      <c r="D32" s="98">
        <f t="shared" si="14"/>
        <v>0</v>
      </c>
      <c r="E32" s="98">
        <f t="shared" si="14"/>
        <v>0</v>
      </c>
      <c r="F32" s="98">
        <f t="shared" si="14"/>
        <v>0</v>
      </c>
      <c r="G32" s="98">
        <f t="shared" si="14"/>
        <v>0</v>
      </c>
      <c r="H32" s="98">
        <f t="shared" si="14"/>
        <v>0</v>
      </c>
      <c r="I32" s="98">
        <f t="shared" si="14"/>
        <v>0</v>
      </c>
      <c r="J32" s="97">
        <f t="shared" si="14"/>
        <v>0</v>
      </c>
      <c r="K32" s="98">
        <f t="shared" si="14"/>
        <v>0</v>
      </c>
      <c r="L32" s="98">
        <f t="shared" si="14"/>
        <v>0</v>
      </c>
      <c r="M32" s="98">
        <f t="shared" si="14"/>
        <v>0</v>
      </c>
      <c r="N32" s="98">
        <f t="shared" si="14"/>
        <v>0</v>
      </c>
      <c r="O32" s="98">
        <f t="shared" si="14"/>
        <v>0</v>
      </c>
      <c r="P32" s="99">
        <f t="shared" si="14"/>
        <v>0</v>
      </c>
      <c r="Q32" s="94">
        <f t="shared" si="14"/>
        <v>0</v>
      </c>
      <c r="R32" s="145">
        <f t="shared" si="14"/>
        <v>1</v>
      </c>
      <c r="S32" s="135" t="s">
        <v>56</v>
      </c>
      <c r="T32" s="136" t="s">
        <v>55</v>
      </c>
      <c r="U32" s="136" t="s">
        <v>68</v>
      </c>
      <c r="V32" s="136" t="s">
        <v>69</v>
      </c>
      <c r="X32" s="69" t="s">
        <v>2</v>
      </c>
      <c r="Y32" s="70"/>
      <c r="Z32" s="71">
        <f>SUM(Z15:Z31)</f>
        <v>0</v>
      </c>
      <c r="AA32" s="72">
        <f>SUM(AA15:AA31)</f>
        <v>0</v>
      </c>
      <c r="AB32" s="71">
        <f>SUM(AB15:AB31)</f>
        <v>0</v>
      </c>
      <c r="AC32" s="71">
        <f>SUM(AC15:AC31)</f>
        <v>0</v>
      </c>
    </row>
    <row r="33" spans="1:22" ht="15.75" customHeight="1" thickBot="1">
      <c r="A33" s="100" t="s">
        <v>3</v>
      </c>
      <c r="B33" s="101"/>
      <c r="C33" s="102">
        <f aca="true" t="shared" si="15" ref="C33:P33">C14</f>
        <v>4</v>
      </c>
      <c r="D33" s="103">
        <f t="shared" si="15"/>
        <v>5</v>
      </c>
      <c r="E33" s="103">
        <f t="shared" si="15"/>
        <v>6</v>
      </c>
      <c r="F33" s="104">
        <f t="shared" si="15"/>
        <v>7</v>
      </c>
      <c r="G33" s="103">
        <f t="shared" si="15"/>
        <v>1</v>
      </c>
      <c r="H33" s="104">
        <f t="shared" si="15"/>
        <v>2</v>
      </c>
      <c r="I33" s="105">
        <f t="shared" si="15"/>
        <v>3</v>
      </c>
      <c r="J33" s="102">
        <f t="shared" si="15"/>
        <v>4</v>
      </c>
      <c r="K33" s="103">
        <f t="shared" si="15"/>
        <v>5</v>
      </c>
      <c r="L33" s="104">
        <f t="shared" si="15"/>
        <v>6</v>
      </c>
      <c r="M33" s="103">
        <f t="shared" si="15"/>
        <v>7</v>
      </c>
      <c r="N33" s="103">
        <f t="shared" si="15"/>
        <v>1</v>
      </c>
      <c r="O33" s="104">
        <f t="shared" si="15"/>
        <v>2</v>
      </c>
      <c r="P33" s="105">
        <f t="shared" si="15"/>
        <v>3</v>
      </c>
      <c r="Q33" s="92" t="s">
        <v>2</v>
      </c>
      <c r="R33" s="227"/>
      <c r="S33" s="137" t="s">
        <v>57</v>
      </c>
      <c r="T33" s="137" t="s">
        <v>50</v>
      </c>
      <c r="U33" s="137" t="s">
        <v>11</v>
      </c>
      <c r="V33" s="137" t="s">
        <v>11</v>
      </c>
    </row>
    <row r="34" spans="1:22" ht="13.5" customHeight="1">
      <c r="A34" s="106" t="s">
        <v>4</v>
      </c>
      <c r="B34" s="107"/>
      <c r="C34" s="9"/>
      <c r="D34" s="7"/>
      <c r="E34" s="8"/>
      <c r="F34" s="7"/>
      <c r="G34" s="8"/>
      <c r="H34" s="7"/>
      <c r="I34" s="8"/>
      <c r="J34" s="24"/>
      <c r="K34" s="8"/>
      <c r="L34" s="7"/>
      <c r="M34" s="8"/>
      <c r="N34" s="7"/>
      <c r="O34" s="8"/>
      <c r="P34" s="25"/>
      <c r="Q34" s="74">
        <f aca="true" t="shared" si="16" ref="Q34:Q42">SUM(C34:P34)</f>
        <v>0</v>
      </c>
      <c r="R34" s="187"/>
      <c r="S34" s="146"/>
      <c r="T34" s="154"/>
      <c r="U34" s="134"/>
      <c r="V34" s="140"/>
    </row>
    <row r="35" spans="1:22" ht="13.5" customHeight="1">
      <c r="A35" s="106" t="s">
        <v>0</v>
      </c>
      <c r="B35" s="107"/>
      <c r="C35" s="10"/>
      <c r="D35" s="2"/>
      <c r="E35" s="1"/>
      <c r="F35" s="2"/>
      <c r="G35" s="1"/>
      <c r="H35" s="2"/>
      <c r="I35" s="1"/>
      <c r="J35" s="6"/>
      <c r="K35" s="1"/>
      <c r="L35" s="2"/>
      <c r="M35" s="1"/>
      <c r="N35" s="2"/>
      <c r="O35" s="1"/>
      <c r="P35" s="13"/>
      <c r="Q35" s="75">
        <f t="shared" si="16"/>
        <v>0</v>
      </c>
      <c r="R35" s="187"/>
      <c r="S35" s="147"/>
      <c r="T35" s="155"/>
      <c r="U35" s="133"/>
      <c r="V35" s="141"/>
    </row>
    <row r="36" spans="1:22" ht="13.5" customHeight="1">
      <c r="A36" s="106" t="s">
        <v>5</v>
      </c>
      <c r="B36" s="107"/>
      <c r="C36" s="10"/>
      <c r="D36" s="2"/>
      <c r="E36" s="1"/>
      <c r="F36" s="2"/>
      <c r="G36" s="1"/>
      <c r="H36" s="2"/>
      <c r="I36" s="1"/>
      <c r="J36" s="6"/>
      <c r="K36" s="1"/>
      <c r="L36" s="2"/>
      <c r="M36" s="1"/>
      <c r="N36" s="2"/>
      <c r="O36" s="1"/>
      <c r="P36" s="13"/>
      <c r="Q36" s="75">
        <f t="shared" si="16"/>
        <v>0</v>
      </c>
      <c r="R36" s="187"/>
      <c r="S36" s="147"/>
      <c r="T36" s="155"/>
      <c r="U36" s="133"/>
      <c r="V36" s="141"/>
    </row>
    <row r="37" spans="1:22" ht="13.5" customHeight="1">
      <c r="A37" s="106" t="s">
        <v>6</v>
      </c>
      <c r="B37" s="107"/>
      <c r="C37" s="10"/>
      <c r="D37" s="2"/>
      <c r="E37" s="1"/>
      <c r="F37" s="2"/>
      <c r="G37" s="1"/>
      <c r="H37" s="2"/>
      <c r="I37" s="1"/>
      <c r="J37" s="6"/>
      <c r="K37" s="1"/>
      <c r="L37" s="2"/>
      <c r="M37" s="1"/>
      <c r="N37" s="2"/>
      <c r="O37" s="1"/>
      <c r="P37" s="13"/>
      <c r="Q37" s="75">
        <f t="shared" si="16"/>
        <v>0</v>
      </c>
      <c r="R37" s="187"/>
      <c r="S37" s="147"/>
      <c r="T37" s="155"/>
      <c r="U37" s="133"/>
      <c r="V37" s="141"/>
    </row>
    <row r="38" spans="1:22" ht="13.5" customHeight="1">
      <c r="A38" s="106" t="s">
        <v>7</v>
      </c>
      <c r="B38" s="107"/>
      <c r="C38" s="10"/>
      <c r="D38" s="2"/>
      <c r="E38" s="1"/>
      <c r="F38" s="2"/>
      <c r="G38" s="1"/>
      <c r="H38" s="2"/>
      <c r="I38" s="1"/>
      <c r="J38" s="6"/>
      <c r="K38" s="1"/>
      <c r="L38" s="2"/>
      <c r="M38" s="1"/>
      <c r="N38" s="2"/>
      <c r="O38" s="1"/>
      <c r="P38" s="13"/>
      <c r="Q38" s="75">
        <f t="shared" si="16"/>
        <v>0</v>
      </c>
      <c r="R38" s="187"/>
      <c r="S38" s="147"/>
      <c r="T38" s="155"/>
      <c r="U38" s="133"/>
      <c r="V38" s="141"/>
    </row>
    <row r="39" spans="1:22" ht="13.5" customHeight="1">
      <c r="A39" s="106" t="s">
        <v>8</v>
      </c>
      <c r="B39" s="107"/>
      <c r="C39" s="10"/>
      <c r="D39" s="2"/>
      <c r="E39" s="1"/>
      <c r="F39" s="2"/>
      <c r="G39" s="1"/>
      <c r="H39" s="2"/>
      <c r="I39" s="1"/>
      <c r="J39" s="6"/>
      <c r="K39" s="1"/>
      <c r="L39" s="2"/>
      <c r="M39" s="1"/>
      <c r="N39" s="2"/>
      <c r="O39" s="1"/>
      <c r="P39" s="13"/>
      <c r="Q39" s="75">
        <f t="shared" si="16"/>
        <v>0</v>
      </c>
      <c r="R39" s="187"/>
      <c r="S39" s="147"/>
      <c r="T39" s="155"/>
      <c r="U39" s="133"/>
      <c r="V39" s="141"/>
    </row>
    <row r="40" spans="1:22" ht="13.5" customHeight="1">
      <c r="A40" s="106" t="s">
        <v>30</v>
      </c>
      <c r="B40" s="107"/>
      <c r="C40" s="10"/>
      <c r="D40" s="2"/>
      <c r="E40" s="1"/>
      <c r="F40" s="2"/>
      <c r="G40" s="1"/>
      <c r="H40" s="2"/>
      <c r="I40" s="1"/>
      <c r="J40" s="6"/>
      <c r="K40" s="1"/>
      <c r="L40" s="2"/>
      <c r="M40" s="1"/>
      <c r="N40" s="2"/>
      <c r="O40" s="1"/>
      <c r="P40" s="13"/>
      <c r="Q40" s="75">
        <f t="shared" si="16"/>
        <v>0</v>
      </c>
      <c r="R40" s="187"/>
      <c r="S40" s="147"/>
      <c r="T40" s="155"/>
      <c r="U40" s="133"/>
      <c r="V40" s="141"/>
    </row>
    <row r="41" spans="1:22" ht="13.5" customHeight="1">
      <c r="A41" s="106" t="s">
        <v>1</v>
      </c>
      <c r="B41" s="107"/>
      <c r="C41" s="10"/>
      <c r="D41" s="2"/>
      <c r="E41" s="1"/>
      <c r="F41" s="2"/>
      <c r="G41" s="1"/>
      <c r="H41" s="2"/>
      <c r="I41" s="1"/>
      <c r="J41" s="6"/>
      <c r="K41" s="1"/>
      <c r="L41" s="2"/>
      <c r="M41" s="1"/>
      <c r="N41" s="2"/>
      <c r="O41" s="1"/>
      <c r="P41" s="13"/>
      <c r="Q41" s="75">
        <f t="shared" si="16"/>
        <v>0</v>
      </c>
      <c r="R41" s="187"/>
      <c r="S41" s="147"/>
      <c r="T41" s="155"/>
      <c r="U41" s="133"/>
      <c r="V41" s="141"/>
    </row>
    <row r="42" spans="1:22" ht="13.5" customHeight="1" thickBot="1">
      <c r="A42" s="106" t="s">
        <v>9</v>
      </c>
      <c r="B42" s="107"/>
      <c r="C42" s="11"/>
      <c r="D42" s="4"/>
      <c r="E42" s="5"/>
      <c r="F42" s="4"/>
      <c r="G42" s="5"/>
      <c r="H42" s="4"/>
      <c r="I42" s="5"/>
      <c r="J42" s="26"/>
      <c r="K42" s="5"/>
      <c r="L42" s="4"/>
      <c r="M42" s="5"/>
      <c r="N42" s="4"/>
      <c r="O42" s="5"/>
      <c r="P42" s="14"/>
      <c r="Q42" s="76">
        <f t="shared" si="16"/>
        <v>0</v>
      </c>
      <c r="R42" s="187"/>
      <c r="S42" s="147"/>
      <c r="T42" s="155"/>
      <c r="U42" s="133"/>
      <c r="V42" s="141"/>
    </row>
    <row r="43" spans="1:22" ht="13.5" customHeight="1" thickBot="1">
      <c r="A43" s="106" t="s">
        <v>32</v>
      </c>
      <c r="B43" s="107"/>
      <c r="C43" s="111">
        <f aca="true" t="shared" si="17" ref="C43:Q43">SUM(C34:C42)</f>
        <v>0</v>
      </c>
      <c r="D43" s="111">
        <f t="shared" si="17"/>
        <v>0</v>
      </c>
      <c r="E43" s="111">
        <f t="shared" si="17"/>
        <v>0</v>
      </c>
      <c r="F43" s="111">
        <f t="shared" si="17"/>
        <v>0</v>
      </c>
      <c r="G43" s="111">
        <f t="shared" si="17"/>
        <v>0</v>
      </c>
      <c r="H43" s="111">
        <f t="shared" si="17"/>
        <v>0</v>
      </c>
      <c r="I43" s="111">
        <f t="shared" si="17"/>
        <v>0</v>
      </c>
      <c r="J43" s="111">
        <f t="shared" si="17"/>
        <v>0</v>
      </c>
      <c r="K43" s="111">
        <f t="shared" si="17"/>
        <v>0</v>
      </c>
      <c r="L43" s="111">
        <f t="shared" si="17"/>
        <v>0</v>
      </c>
      <c r="M43" s="111">
        <f t="shared" si="17"/>
        <v>0</v>
      </c>
      <c r="N43" s="111">
        <f t="shared" si="17"/>
        <v>0</v>
      </c>
      <c r="O43" s="111">
        <f t="shared" si="17"/>
        <v>0</v>
      </c>
      <c r="P43" s="112">
        <f t="shared" si="17"/>
        <v>0</v>
      </c>
      <c r="Q43" s="113">
        <f t="shared" si="17"/>
        <v>0</v>
      </c>
      <c r="R43" s="187"/>
      <c r="S43" s="147"/>
      <c r="T43" s="155"/>
      <c r="U43" s="133"/>
      <c r="V43" s="141"/>
    </row>
    <row r="44" spans="1:22" ht="16.5" customHeight="1" thickBot="1">
      <c r="A44" s="108" t="s">
        <v>34</v>
      </c>
      <c r="B44" s="107"/>
      <c r="C44" s="114">
        <f aca="true" t="shared" si="18" ref="C44:Q44">C43+C32</f>
        <v>0</v>
      </c>
      <c r="D44" s="114">
        <f t="shared" si="18"/>
        <v>0</v>
      </c>
      <c r="E44" s="114">
        <f t="shared" si="18"/>
        <v>0</v>
      </c>
      <c r="F44" s="114">
        <f t="shared" si="18"/>
        <v>0</v>
      </c>
      <c r="G44" s="114">
        <f t="shared" si="18"/>
        <v>0</v>
      </c>
      <c r="H44" s="114">
        <f t="shared" si="18"/>
        <v>0</v>
      </c>
      <c r="I44" s="114">
        <f t="shared" si="18"/>
        <v>0</v>
      </c>
      <c r="J44" s="114">
        <f t="shared" si="18"/>
        <v>0</v>
      </c>
      <c r="K44" s="114">
        <f t="shared" si="18"/>
        <v>0</v>
      </c>
      <c r="L44" s="114">
        <f t="shared" si="18"/>
        <v>0</v>
      </c>
      <c r="M44" s="114">
        <f t="shared" si="18"/>
        <v>0</v>
      </c>
      <c r="N44" s="114">
        <f t="shared" si="18"/>
        <v>0</v>
      </c>
      <c r="O44" s="114">
        <f t="shared" si="18"/>
        <v>0</v>
      </c>
      <c r="P44" s="114">
        <f t="shared" si="18"/>
        <v>0</v>
      </c>
      <c r="Q44" s="114">
        <f t="shared" si="18"/>
        <v>0</v>
      </c>
      <c r="R44" s="187"/>
      <c r="S44" s="148" t="s">
        <v>2</v>
      </c>
      <c r="T44" s="156">
        <f>SUM(T34:T43)</f>
        <v>0</v>
      </c>
      <c r="U44" s="150"/>
      <c r="V44" s="151"/>
    </row>
    <row r="45" spans="1:22" ht="16.5" customHeight="1" thickBot="1">
      <c r="A45" s="285"/>
      <c r="B45" s="286"/>
      <c r="C45" s="283" t="s">
        <v>44</v>
      </c>
      <c r="D45" s="284"/>
      <c r="E45" s="284"/>
      <c r="F45" s="284"/>
      <c r="G45" s="239"/>
      <c r="H45" s="238">
        <f>SUM(C44:I44)</f>
        <v>0</v>
      </c>
      <c r="I45" s="239"/>
      <c r="J45" s="283" t="s">
        <v>45</v>
      </c>
      <c r="K45" s="284"/>
      <c r="L45" s="284"/>
      <c r="M45" s="284"/>
      <c r="N45" s="239"/>
      <c r="O45" s="238">
        <f>SUM(J44:P44)</f>
        <v>0</v>
      </c>
      <c r="P45" s="239"/>
      <c r="Q45" s="281"/>
      <c r="R45" s="189"/>
      <c r="S45" s="275" t="s">
        <v>74</v>
      </c>
      <c r="T45" s="276"/>
      <c r="U45" s="276"/>
      <c r="V45" s="277"/>
    </row>
    <row r="46" spans="1:22" ht="16.5" customHeight="1" thickBot="1">
      <c r="A46" s="109"/>
      <c r="B46" s="110"/>
      <c r="C46" s="182" t="s">
        <v>13</v>
      </c>
      <c r="D46" s="184"/>
      <c r="E46" s="180"/>
      <c r="F46" s="181"/>
      <c r="G46" s="182" t="s">
        <v>22</v>
      </c>
      <c r="H46" s="183"/>
      <c r="I46" s="184"/>
      <c r="J46" s="180"/>
      <c r="K46" s="181"/>
      <c r="L46" s="182" t="s">
        <v>23</v>
      </c>
      <c r="M46" s="183"/>
      <c r="N46" s="184"/>
      <c r="O46" s="180"/>
      <c r="P46" s="181"/>
      <c r="Q46" s="282"/>
      <c r="R46" s="48"/>
      <c r="S46" s="278" t="s">
        <v>104</v>
      </c>
      <c r="T46" s="279"/>
      <c r="U46" s="279"/>
      <c r="V46" s="280"/>
    </row>
    <row r="47" spans="1:22" ht="12" customHeight="1">
      <c r="A47" s="187"/>
      <c r="B47" s="188"/>
      <c r="C47" s="188"/>
      <c r="D47" s="188"/>
      <c r="E47" s="188"/>
      <c r="F47" s="188"/>
      <c r="G47" s="188"/>
      <c r="H47" s="188"/>
      <c r="I47" s="188"/>
      <c r="J47" s="188"/>
      <c r="K47" s="188"/>
      <c r="L47" s="188"/>
      <c r="M47" s="188"/>
      <c r="N47" s="188"/>
      <c r="O47" s="188"/>
      <c r="P47" s="188"/>
      <c r="Q47" s="188"/>
      <c r="R47" s="189"/>
      <c r="S47" s="278" t="s">
        <v>105</v>
      </c>
      <c r="T47" s="279"/>
      <c r="U47" s="279"/>
      <c r="V47" s="280"/>
    </row>
    <row r="48" spans="1:22" ht="16.5" customHeight="1" thickBot="1">
      <c r="A48" s="41" t="s">
        <v>51</v>
      </c>
      <c r="B48" s="185"/>
      <c r="C48" s="185"/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5"/>
      <c r="R48" s="186"/>
      <c r="S48" s="272"/>
      <c r="T48" s="273"/>
      <c r="U48" s="273"/>
      <c r="V48" s="274"/>
    </row>
    <row r="49" spans="1:22" ht="16.5" customHeight="1">
      <c r="A49" s="187"/>
      <c r="B49" s="199"/>
      <c r="C49" s="199"/>
      <c r="D49" s="199"/>
      <c r="E49" s="199"/>
      <c r="F49" s="199"/>
      <c r="G49" s="199"/>
      <c r="H49" s="199"/>
      <c r="I49" s="199"/>
      <c r="J49" s="199"/>
      <c r="K49" s="199"/>
      <c r="L49" s="199"/>
      <c r="M49" s="199"/>
      <c r="N49" s="199"/>
      <c r="O49" s="199"/>
      <c r="P49" s="199"/>
      <c r="Q49" s="199"/>
      <c r="R49" s="200"/>
      <c r="S49" s="190"/>
      <c r="T49" s="191"/>
      <c r="U49" s="191"/>
      <c r="V49" s="192"/>
    </row>
    <row r="50" spans="1:22" ht="16.5" customHeight="1">
      <c r="A50" s="187"/>
      <c r="B50" s="199"/>
      <c r="C50" s="199"/>
      <c r="D50" s="199"/>
      <c r="E50" s="199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200"/>
      <c r="S50" s="193"/>
      <c r="T50" s="194"/>
      <c r="U50" s="194"/>
      <c r="V50" s="195"/>
    </row>
    <row r="51" spans="1:22" ht="16.5" customHeight="1">
      <c r="A51" s="187"/>
      <c r="B51" s="199"/>
      <c r="C51" s="199"/>
      <c r="D51" s="199"/>
      <c r="E51" s="199"/>
      <c r="F51" s="199"/>
      <c r="G51" s="199"/>
      <c r="H51" s="199"/>
      <c r="I51" s="199"/>
      <c r="J51" s="199"/>
      <c r="K51" s="199"/>
      <c r="L51" s="199"/>
      <c r="M51" s="199"/>
      <c r="N51" s="199"/>
      <c r="O51" s="199"/>
      <c r="P51" s="199"/>
      <c r="Q51" s="199"/>
      <c r="R51" s="200"/>
      <c r="S51" s="193"/>
      <c r="T51" s="194"/>
      <c r="U51" s="194"/>
      <c r="V51" s="195"/>
    </row>
    <row r="52" spans="1:22" ht="9" customHeight="1">
      <c r="A52" s="187"/>
      <c r="B52" s="188"/>
      <c r="C52" s="188"/>
      <c r="D52" s="188"/>
      <c r="E52" s="188"/>
      <c r="F52" s="188"/>
      <c r="G52" s="188"/>
      <c r="H52" s="188"/>
      <c r="I52" s="188"/>
      <c r="J52" s="188"/>
      <c r="K52" s="188"/>
      <c r="L52" s="188"/>
      <c r="M52" s="188"/>
      <c r="N52" s="188"/>
      <c r="O52" s="188"/>
      <c r="P52" s="188"/>
      <c r="Q52" s="188"/>
      <c r="R52" s="189"/>
      <c r="S52" s="193"/>
      <c r="T52" s="194"/>
      <c r="U52" s="194"/>
      <c r="V52" s="195"/>
    </row>
    <row r="53" spans="1:22" ht="15.75" customHeight="1">
      <c r="A53" s="243" t="s">
        <v>21</v>
      </c>
      <c r="B53" s="244"/>
      <c r="C53" s="244"/>
      <c r="D53" s="244"/>
      <c r="E53" s="244"/>
      <c r="F53" s="244"/>
      <c r="G53" s="244"/>
      <c r="H53" s="244"/>
      <c r="I53" s="188"/>
      <c r="J53" s="188"/>
      <c r="K53" s="188"/>
      <c r="L53" s="188"/>
      <c r="M53" s="188"/>
      <c r="N53" s="188"/>
      <c r="O53" s="188"/>
      <c r="P53" s="188"/>
      <c r="Q53" s="188"/>
      <c r="R53" s="189"/>
      <c r="S53" s="193"/>
      <c r="T53" s="194"/>
      <c r="U53" s="194"/>
      <c r="V53" s="195"/>
    </row>
    <row r="54" spans="1:22" ht="15.75" customHeight="1">
      <c r="A54" s="243" t="s">
        <v>20</v>
      </c>
      <c r="B54" s="244"/>
      <c r="C54" s="244"/>
      <c r="D54" s="244"/>
      <c r="E54" s="244"/>
      <c r="F54" s="244"/>
      <c r="G54" s="244"/>
      <c r="H54" s="244"/>
      <c r="I54" s="188"/>
      <c r="J54" s="188"/>
      <c r="K54" s="188"/>
      <c r="L54" s="188"/>
      <c r="M54" s="188"/>
      <c r="N54" s="188"/>
      <c r="O54" s="188"/>
      <c r="P54" s="188"/>
      <c r="Q54" s="188"/>
      <c r="R54" s="189"/>
      <c r="S54" s="193"/>
      <c r="T54" s="194"/>
      <c r="U54" s="194"/>
      <c r="V54" s="195"/>
    </row>
    <row r="55" spans="1:22" ht="12.75">
      <c r="A55" s="46"/>
      <c r="B55" s="228"/>
      <c r="C55" s="228"/>
      <c r="D55" s="228"/>
      <c r="E55" s="228"/>
      <c r="F55" s="178"/>
      <c r="G55" s="178"/>
      <c r="H55" s="178"/>
      <c r="I55" s="176"/>
      <c r="J55" s="176"/>
      <c r="K55" s="176"/>
      <c r="L55" s="176"/>
      <c r="M55" s="202"/>
      <c r="N55" s="202"/>
      <c r="O55" s="202"/>
      <c r="P55" s="202"/>
      <c r="Q55" s="202"/>
      <c r="R55" s="258"/>
      <c r="S55" s="193"/>
      <c r="T55" s="194"/>
      <c r="U55" s="194"/>
      <c r="V55" s="195"/>
    </row>
    <row r="56" spans="1:22" ht="12.75">
      <c r="A56" s="40" t="s">
        <v>46</v>
      </c>
      <c r="B56" s="229"/>
      <c r="C56" s="229"/>
      <c r="D56" s="229"/>
      <c r="E56" s="229"/>
      <c r="F56" s="179"/>
      <c r="G56" s="179"/>
      <c r="H56" s="179"/>
      <c r="I56" s="45"/>
      <c r="J56" s="232" t="s">
        <v>29</v>
      </c>
      <c r="K56" s="232"/>
      <c r="L56" s="232"/>
      <c r="M56" s="203"/>
      <c r="N56" s="203"/>
      <c r="O56" s="203"/>
      <c r="P56" s="203"/>
      <c r="Q56" s="259"/>
      <c r="R56" s="260"/>
      <c r="S56" s="193"/>
      <c r="T56" s="194"/>
      <c r="U56" s="194"/>
      <c r="V56" s="195"/>
    </row>
    <row r="57" spans="1:22" ht="16.5" customHeight="1" thickBot="1">
      <c r="A57" s="46"/>
      <c r="B57" s="201" t="s">
        <v>10</v>
      </c>
      <c r="C57" s="201"/>
      <c r="D57" s="201"/>
      <c r="E57" s="201"/>
      <c r="F57" s="201" t="s">
        <v>11</v>
      </c>
      <c r="G57" s="201"/>
      <c r="H57" s="201"/>
      <c r="I57" s="176"/>
      <c r="J57" s="176"/>
      <c r="K57" s="176"/>
      <c r="L57" s="176"/>
      <c r="M57" s="231" t="s">
        <v>10</v>
      </c>
      <c r="N57" s="231"/>
      <c r="O57" s="231"/>
      <c r="P57" s="231"/>
      <c r="Q57" s="176" t="s">
        <v>11</v>
      </c>
      <c r="R57" s="177"/>
      <c r="S57" s="193"/>
      <c r="T57" s="194"/>
      <c r="U57" s="194"/>
      <c r="V57" s="195"/>
    </row>
    <row r="58" spans="1:22" ht="15.75" customHeight="1">
      <c r="A58" s="187"/>
      <c r="B58" s="188"/>
      <c r="C58" s="188"/>
      <c r="D58" s="188"/>
      <c r="E58" s="188"/>
      <c r="F58" s="188"/>
      <c r="G58" s="188"/>
      <c r="H58" s="188"/>
      <c r="I58" s="189"/>
      <c r="J58" s="248" t="s">
        <v>54</v>
      </c>
      <c r="K58" s="249"/>
      <c r="L58" s="249"/>
      <c r="M58" s="249"/>
      <c r="N58" s="249"/>
      <c r="O58" s="249"/>
      <c r="P58" s="249"/>
      <c r="Q58" s="249"/>
      <c r="R58" s="250"/>
      <c r="S58" s="193"/>
      <c r="T58" s="194"/>
      <c r="U58" s="194"/>
      <c r="V58" s="195"/>
    </row>
    <row r="59" spans="1:22" ht="12.75">
      <c r="A59" s="46"/>
      <c r="B59" s="228"/>
      <c r="C59" s="228"/>
      <c r="D59" s="228"/>
      <c r="E59" s="228"/>
      <c r="F59" s="178"/>
      <c r="G59" s="178"/>
      <c r="H59" s="178"/>
      <c r="I59" s="188"/>
      <c r="J59" s="251"/>
      <c r="K59" s="252"/>
      <c r="L59" s="252"/>
      <c r="M59" s="252"/>
      <c r="N59" s="252"/>
      <c r="O59" s="252"/>
      <c r="P59" s="252"/>
      <c r="Q59" s="252"/>
      <c r="R59" s="253"/>
      <c r="S59" s="193"/>
      <c r="T59" s="194"/>
      <c r="U59" s="194"/>
      <c r="V59" s="195"/>
    </row>
    <row r="60" spans="1:22" ht="12.75">
      <c r="A60" s="40" t="s">
        <v>47</v>
      </c>
      <c r="B60" s="229"/>
      <c r="C60" s="229"/>
      <c r="D60" s="229"/>
      <c r="E60" s="229"/>
      <c r="F60" s="179"/>
      <c r="G60" s="179"/>
      <c r="H60" s="179"/>
      <c r="I60" s="188"/>
      <c r="J60" s="255" t="s">
        <v>52</v>
      </c>
      <c r="K60" s="256"/>
      <c r="L60" s="256"/>
      <c r="M60" s="256"/>
      <c r="N60" s="256"/>
      <c r="O60" s="256"/>
      <c r="P60" s="256"/>
      <c r="Q60" s="256"/>
      <c r="R60" s="257"/>
      <c r="S60" s="193"/>
      <c r="T60" s="194"/>
      <c r="U60" s="194"/>
      <c r="V60" s="195"/>
    </row>
    <row r="61" spans="1:22" ht="13.5" thickBot="1">
      <c r="A61" s="47"/>
      <c r="B61" s="204" t="s">
        <v>10</v>
      </c>
      <c r="C61" s="204"/>
      <c r="D61" s="204"/>
      <c r="E61" s="204"/>
      <c r="F61" s="204" t="s">
        <v>11</v>
      </c>
      <c r="G61" s="204"/>
      <c r="H61" s="204"/>
      <c r="I61" s="254"/>
      <c r="J61" s="245" t="s">
        <v>53</v>
      </c>
      <c r="K61" s="246"/>
      <c r="L61" s="246"/>
      <c r="M61" s="246"/>
      <c r="N61" s="246"/>
      <c r="O61" s="246"/>
      <c r="P61" s="246"/>
      <c r="Q61" s="246"/>
      <c r="R61" s="247"/>
      <c r="S61" s="196"/>
      <c r="T61" s="197"/>
      <c r="U61" s="197"/>
      <c r="V61" s="198"/>
    </row>
    <row r="62" ht="12.75">
      <c r="R62"/>
    </row>
    <row r="63" ht="12.75">
      <c r="R63"/>
    </row>
    <row r="64" spans="19:21" ht="12.75">
      <c r="S64" s="132"/>
      <c r="T64" s="73"/>
      <c r="U64" s="73"/>
    </row>
    <row r="65" spans="19:21" ht="12.75">
      <c r="S65" s="132"/>
      <c r="T65" s="73"/>
      <c r="U65" s="73"/>
    </row>
    <row r="66" spans="19:21" ht="12.75">
      <c r="S66" s="132"/>
      <c r="T66" s="73"/>
      <c r="U66" s="73"/>
    </row>
  </sheetData>
  <sheetProtection/>
  <mergeCells count="78">
    <mergeCell ref="Q57:R57"/>
    <mergeCell ref="F55:H56"/>
    <mergeCell ref="J46:K46"/>
    <mergeCell ref="L46:N46"/>
    <mergeCell ref="O46:P46"/>
    <mergeCell ref="B48:R48"/>
    <mergeCell ref="A52:R52"/>
    <mergeCell ref="S49:V61"/>
    <mergeCell ref="B49:R49"/>
    <mergeCell ref="B50:R50"/>
    <mergeCell ref="B51:R51"/>
    <mergeCell ref="F59:H60"/>
    <mergeCell ref="F57:H57"/>
    <mergeCell ref="M55:P56"/>
    <mergeCell ref="B61:E61"/>
    <mergeCell ref="B57:E57"/>
    <mergeCell ref="I55:L55"/>
    <mergeCell ref="S31:V31"/>
    <mergeCell ref="S8:V9"/>
    <mergeCell ref="O8:P8"/>
    <mergeCell ref="A9:P9"/>
    <mergeCell ref="L10:M10"/>
    <mergeCell ref="A11:P11"/>
    <mergeCell ref="A12:B12"/>
    <mergeCell ref="B1:R1"/>
    <mergeCell ref="B2:R2"/>
    <mergeCell ref="F6:H6"/>
    <mergeCell ref="G8:H8"/>
    <mergeCell ref="B6:D6"/>
    <mergeCell ref="B5:R5"/>
    <mergeCell ref="R33:R45"/>
    <mergeCell ref="B59:E60"/>
    <mergeCell ref="E10:K10"/>
    <mergeCell ref="B55:E56"/>
    <mergeCell ref="M57:P57"/>
    <mergeCell ref="J56:L56"/>
    <mergeCell ref="C46:D46"/>
    <mergeCell ref="E46:F46"/>
    <mergeCell ref="G46:I46"/>
    <mergeCell ref="B10:D10"/>
    <mergeCell ref="A1:A2"/>
    <mergeCell ref="A3:A4"/>
    <mergeCell ref="B3:R4"/>
    <mergeCell ref="I53:R54"/>
    <mergeCell ref="A49:A51"/>
    <mergeCell ref="O45:P45"/>
    <mergeCell ref="C12:P12"/>
    <mergeCell ref="E8:F8"/>
    <mergeCell ref="N10:P10"/>
    <mergeCell ref="B8:D8"/>
    <mergeCell ref="F61:H61"/>
    <mergeCell ref="A53:H53"/>
    <mergeCell ref="A54:H54"/>
    <mergeCell ref="J61:R61"/>
    <mergeCell ref="A58:I58"/>
    <mergeCell ref="J58:R59"/>
    <mergeCell ref="I57:L57"/>
    <mergeCell ref="I59:I61"/>
    <mergeCell ref="J60:R60"/>
    <mergeCell ref="Q55:R56"/>
    <mergeCell ref="X6:AC6"/>
    <mergeCell ref="X7:AC7"/>
    <mergeCell ref="I6:J6"/>
    <mergeCell ref="K6:L6"/>
    <mergeCell ref="O6:R6"/>
    <mergeCell ref="A7:P7"/>
    <mergeCell ref="Q7:R13"/>
    <mergeCell ref="J8:K8"/>
    <mergeCell ref="S48:V48"/>
    <mergeCell ref="A47:R47"/>
    <mergeCell ref="S45:V45"/>
    <mergeCell ref="S46:V46"/>
    <mergeCell ref="S47:V47"/>
    <mergeCell ref="Q45:Q46"/>
    <mergeCell ref="H45:I45"/>
    <mergeCell ref="C45:G45"/>
    <mergeCell ref="J45:N45"/>
    <mergeCell ref="A45:B45"/>
  </mergeCells>
  <printOptions horizontalCentered="1" verticalCentered="1"/>
  <pageMargins left="0.25" right="0.25" top="0.25" bottom="0.25" header="0.5" footer="0"/>
  <pageSetup blackAndWhite="1" fitToHeight="1" fitToWidth="1" horizontalDpi="600" verticalDpi="600" orientation="landscape" scale="68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C66"/>
  <sheetViews>
    <sheetView showZeros="0" zoomScalePageLayoutView="0" workbookViewId="0" topLeftCell="A1">
      <selection activeCell="D29" sqref="D29"/>
    </sheetView>
  </sheetViews>
  <sheetFormatPr defaultColWidth="9.140625" defaultRowHeight="12.75"/>
  <cols>
    <col min="1" max="1" width="13.00390625" style="0" customWidth="1"/>
    <col min="2" max="2" width="14.140625" style="0" customWidth="1"/>
    <col min="3" max="7" width="5.57421875" style="0" customWidth="1"/>
    <col min="8" max="8" width="5.421875" style="0" customWidth="1"/>
    <col min="9" max="9" width="5.57421875" style="0" customWidth="1"/>
    <col min="10" max="12" width="5.421875" style="0" customWidth="1"/>
    <col min="13" max="13" width="5.57421875" style="0" customWidth="1"/>
    <col min="14" max="15" width="5.421875" style="0" customWidth="1"/>
    <col min="16" max="16" width="5.28125" style="0" customWidth="1"/>
    <col min="17" max="17" width="6.421875" style="0" bestFit="1" customWidth="1"/>
    <col min="18" max="18" width="7.7109375" style="3" bestFit="1" customWidth="1"/>
    <col min="19" max="19" width="13.28125" style="115" customWidth="1"/>
    <col min="20" max="20" width="12.00390625" style="50" customWidth="1"/>
    <col min="21" max="21" width="10.7109375" style="50" customWidth="1"/>
    <col min="22" max="22" width="10.28125" style="50" customWidth="1"/>
    <col min="23" max="23" width="6.140625" style="50" customWidth="1"/>
    <col min="24" max="24" width="14.57421875" style="50" customWidth="1"/>
    <col min="25" max="25" width="10.28125" style="50" bestFit="1" customWidth="1"/>
    <col min="26" max="26" width="11.00390625" style="50" customWidth="1"/>
    <col min="27" max="27" width="10.28125" style="50" bestFit="1" customWidth="1"/>
    <col min="28" max="29" width="12.28125" style="50" bestFit="1" customWidth="1"/>
    <col min="30" max="16384" width="9.140625" style="50" customWidth="1"/>
  </cols>
  <sheetData>
    <row r="1" spans="1:22" ht="12.75">
      <c r="A1" s="234" t="s">
        <v>59</v>
      </c>
      <c r="B1" s="218" t="s">
        <v>14</v>
      </c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9"/>
      <c r="S1" s="127"/>
      <c r="T1" s="116" t="s">
        <v>106</v>
      </c>
      <c r="U1" s="117"/>
      <c r="V1" s="118"/>
    </row>
    <row r="2" spans="1:22" ht="12.75">
      <c r="A2" s="235"/>
      <c r="B2" s="201" t="s">
        <v>71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20"/>
      <c r="S2" s="128"/>
      <c r="T2" s="53"/>
      <c r="U2" s="53"/>
      <c r="V2" s="54"/>
    </row>
    <row r="3" spans="1:22" ht="12.75">
      <c r="A3" s="235" t="s">
        <v>90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6"/>
      <c r="S3" s="128"/>
      <c r="T3" s="53" t="s">
        <v>72</v>
      </c>
      <c r="U3" s="53"/>
      <c r="V3" s="54"/>
    </row>
    <row r="4" spans="1:22" ht="13.5" thickBot="1">
      <c r="A4" s="237"/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6"/>
      <c r="S4" s="128"/>
      <c r="T4" s="119" t="s">
        <v>60</v>
      </c>
      <c r="U4" s="53"/>
      <c r="V4" s="54"/>
    </row>
    <row r="5" spans="1:22" ht="16.5" thickBot="1">
      <c r="A5" s="152"/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6"/>
      <c r="S5" s="128"/>
      <c r="T5" s="119" t="s">
        <v>61</v>
      </c>
      <c r="U5" s="53"/>
      <c r="V5" s="54"/>
    </row>
    <row r="6" spans="1:29" ht="13.5" thickBot="1">
      <c r="A6" s="40" t="s">
        <v>16</v>
      </c>
      <c r="B6" s="224">
        <f>'Pay04_02-07-12'!B6:D6</f>
        <v>0</v>
      </c>
      <c r="C6" s="224"/>
      <c r="D6" s="224"/>
      <c r="E6" s="42" t="s">
        <v>58</v>
      </c>
      <c r="F6" s="222">
        <f>'Pay04_02-07-12'!F6:H6</f>
        <v>0</v>
      </c>
      <c r="G6" s="222"/>
      <c r="H6" s="222"/>
      <c r="I6" s="267" t="s">
        <v>31</v>
      </c>
      <c r="J6" s="267"/>
      <c r="K6" s="268">
        <f>'Pay04_02-07-12'!K6:L6</f>
        <v>0</v>
      </c>
      <c r="L6" s="268"/>
      <c r="M6" s="39"/>
      <c r="N6" s="44" t="s">
        <v>42</v>
      </c>
      <c r="O6" s="224">
        <f>'Pay04_02-07-12'!O6:R6</f>
        <v>0</v>
      </c>
      <c r="P6" s="224"/>
      <c r="Q6" s="224"/>
      <c r="R6" s="269"/>
      <c r="S6" s="128"/>
      <c r="T6" s="119" t="s">
        <v>62</v>
      </c>
      <c r="U6" s="53"/>
      <c r="V6" s="54"/>
      <c r="X6" s="261" t="s">
        <v>41</v>
      </c>
      <c r="Y6" s="262"/>
      <c r="Z6" s="262"/>
      <c r="AA6" s="262"/>
      <c r="AB6" s="262"/>
      <c r="AC6" s="263"/>
    </row>
    <row r="7" spans="1:29" ht="6" customHeight="1" thickBot="1">
      <c r="A7" s="213"/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270"/>
      <c r="R7" s="271"/>
      <c r="S7" s="129"/>
      <c r="T7" s="120"/>
      <c r="U7" s="120"/>
      <c r="V7" s="121"/>
      <c r="X7" s="264"/>
      <c r="Y7" s="265"/>
      <c r="Z7" s="265"/>
      <c r="AA7" s="265"/>
      <c r="AB7" s="265"/>
      <c r="AC7" s="266"/>
    </row>
    <row r="8" spans="1:29" ht="15" customHeight="1">
      <c r="A8" s="40" t="s">
        <v>17</v>
      </c>
      <c r="B8" s="224">
        <f>'Pay04_02-07-12'!B8:D8</f>
        <v>0</v>
      </c>
      <c r="C8" s="224"/>
      <c r="D8" s="224"/>
      <c r="E8" s="232" t="s">
        <v>18</v>
      </c>
      <c r="F8" s="232"/>
      <c r="G8" s="223">
        <f>'Pay04_02-07-12'!G8:H8+14</f>
        <v>40947</v>
      </c>
      <c r="H8" s="223"/>
      <c r="I8" s="43" t="s">
        <v>19</v>
      </c>
      <c r="J8" s="223">
        <f>G8+13</f>
        <v>40960</v>
      </c>
      <c r="K8" s="223"/>
      <c r="L8" s="39"/>
      <c r="M8" s="42" t="s">
        <v>12</v>
      </c>
      <c r="N8" s="15">
        <f>'Pay04_02-07-12'!N8</f>
        <v>0</v>
      </c>
      <c r="O8" s="188"/>
      <c r="P8" s="188"/>
      <c r="Q8" s="188"/>
      <c r="R8" s="189"/>
      <c r="S8" s="207"/>
      <c r="T8" s="208"/>
      <c r="U8" s="208"/>
      <c r="V8" s="209"/>
      <c r="X8" s="52" t="s">
        <v>24</v>
      </c>
      <c r="Y8" s="34"/>
      <c r="Z8" s="53"/>
      <c r="AA8" s="53"/>
      <c r="AB8" s="53"/>
      <c r="AC8" s="54"/>
    </row>
    <row r="9" spans="1:29" ht="6" customHeight="1" thickBot="1">
      <c r="A9" s="213"/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88"/>
      <c r="R9" s="189"/>
      <c r="S9" s="210"/>
      <c r="T9" s="211"/>
      <c r="U9" s="211"/>
      <c r="V9" s="212"/>
      <c r="X9" s="52"/>
      <c r="Y9" s="34"/>
      <c r="Z9" s="53"/>
      <c r="AA9" s="53"/>
      <c r="AB9" s="53"/>
      <c r="AC9" s="54"/>
    </row>
    <row r="10" spans="1:29" ht="13.5" customHeight="1">
      <c r="A10" s="41" t="s">
        <v>48</v>
      </c>
      <c r="B10" s="233">
        <f>'Pay04_02-07-12'!B10:D10</f>
        <v>0</v>
      </c>
      <c r="C10" s="233"/>
      <c r="D10" s="233"/>
      <c r="E10" s="230" t="s">
        <v>49</v>
      </c>
      <c r="F10" s="230"/>
      <c r="G10" s="230"/>
      <c r="H10" s="230"/>
      <c r="I10" s="230"/>
      <c r="J10" s="230"/>
      <c r="K10" s="230"/>
      <c r="L10" s="214">
        <f>J8+10</f>
        <v>40970</v>
      </c>
      <c r="M10" s="215"/>
      <c r="N10" s="188"/>
      <c r="O10" s="188"/>
      <c r="P10" s="188"/>
      <c r="Q10" s="188"/>
      <c r="R10" s="188"/>
      <c r="S10" s="130"/>
      <c r="T10" s="122"/>
      <c r="U10" s="123"/>
      <c r="V10" s="123"/>
      <c r="X10" s="52"/>
      <c r="Y10" s="34"/>
      <c r="Z10" s="53"/>
      <c r="AA10" s="53"/>
      <c r="AB10" s="53"/>
      <c r="AC10" s="54"/>
    </row>
    <row r="11" spans="1:29" ht="13.5" customHeight="1" thickBot="1">
      <c r="A11" s="213"/>
      <c r="B11" s="176"/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88"/>
      <c r="R11" s="188"/>
      <c r="S11" s="131"/>
      <c r="T11" s="124"/>
      <c r="U11" s="124"/>
      <c r="V11" s="125"/>
      <c r="X11" s="52" t="s">
        <v>35</v>
      </c>
      <c r="Y11" s="32">
        <f>Y8/2080</f>
        <v>0</v>
      </c>
      <c r="Z11" s="53"/>
      <c r="AA11" s="53"/>
      <c r="AB11" s="53"/>
      <c r="AC11" s="54"/>
    </row>
    <row r="12" spans="1:29" ht="14.25" customHeight="1" thickBot="1">
      <c r="A12" s="216"/>
      <c r="B12" s="217"/>
      <c r="C12" s="240" t="s">
        <v>43</v>
      </c>
      <c r="D12" s="241"/>
      <c r="E12" s="241"/>
      <c r="F12" s="241"/>
      <c r="G12" s="241"/>
      <c r="H12" s="241"/>
      <c r="I12" s="241"/>
      <c r="J12" s="241"/>
      <c r="K12" s="241"/>
      <c r="L12" s="241"/>
      <c r="M12" s="241"/>
      <c r="N12" s="241"/>
      <c r="O12" s="241"/>
      <c r="P12" s="242"/>
      <c r="Q12" s="188"/>
      <c r="R12" s="188"/>
      <c r="S12" s="131"/>
      <c r="T12" s="124" t="s">
        <v>63</v>
      </c>
      <c r="U12" s="124"/>
      <c r="V12" s="125"/>
      <c r="X12" s="52" t="s">
        <v>36</v>
      </c>
      <c r="Y12" s="33"/>
      <c r="Z12" s="53"/>
      <c r="AA12" s="53"/>
      <c r="AB12" s="53"/>
      <c r="AC12" s="54"/>
    </row>
    <row r="13" spans="1:29" ht="13.5" thickBot="1">
      <c r="A13" s="77" t="s">
        <v>56</v>
      </c>
      <c r="B13" s="78" t="s">
        <v>55</v>
      </c>
      <c r="C13" s="81">
        <f>G8</f>
        <v>40947</v>
      </c>
      <c r="D13" s="82">
        <f aca="true" t="shared" si="0" ref="D13:P13">C13+1</f>
        <v>40948</v>
      </c>
      <c r="E13" s="83">
        <f t="shared" si="0"/>
        <v>40949</v>
      </c>
      <c r="F13" s="82">
        <f t="shared" si="0"/>
        <v>40950</v>
      </c>
      <c r="G13" s="83">
        <f t="shared" si="0"/>
        <v>40951</v>
      </c>
      <c r="H13" s="82">
        <f t="shared" si="0"/>
        <v>40952</v>
      </c>
      <c r="I13" s="83">
        <f t="shared" si="0"/>
        <v>40953</v>
      </c>
      <c r="J13" s="84">
        <f t="shared" si="0"/>
        <v>40954</v>
      </c>
      <c r="K13" s="83">
        <f t="shared" si="0"/>
        <v>40955</v>
      </c>
      <c r="L13" s="82">
        <f t="shared" si="0"/>
        <v>40956</v>
      </c>
      <c r="M13" s="83">
        <f t="shared" si="0"/>
        <v>40957</v>
      </c>
      <c r="N13" s="82">
        <f t="shared" si="0"/>
        <v>40958</v>
      </c>
      <c r="O13" s="83">
        <f t="shared" si="0"/>
        <v>40959</v>
      </c>
      <c r="P13" s="85">
        <f t="shared" si="0"/>
        <v>40960</v>
      </c>
      <c r="Q13" s="188"/>
      <c r="R13" s="188"/>
      <c r="S13" s="131"/>
      <c r="T13" s="124" t="s">
        <v>75</v>
      </c>
      <c r="U13" s="124"/>
      <c r="V13" s="125"/>
      <c r="X13" s="55"/>
      <c r="Y13" s="51" t="s">
        <v>37</v>
      </c>
      <c r="Z13" s="51" t="s">
        <v>37</v>
      </c>
      <c r="AA13" s="51" t="s">
        <v>25</v>
      </c>
      <c r="AB13" s="51" t="s">
        <v>27</v>
      </c>
      <c r="AC13" s="56" t="s">
        <v>2</v>
      </c>
    </row>
    <row r="14" spans="1:29" ht="13.5" thickBot="1">
      <c r="A14" s="79" t="s">
        <v>57</v>
      </c>
      <c r="B14" s="80" t="s">
        <v>50</v>
      </c>
      <c r="C14" s="86">
        <f aca="true" t="shared" si="1" ref="C14:P14">WEEKDAY(C13)</f>
        <v>4</v>
      </c>
      <c r="D14" s="87">
        <f t="shared" si="1"/>
        <v>5</v>
      </c>
      <c r="E14" s="88">
        <f t="shared" si="1"/>
        <v>6</v>
      </c>
      <c r="F14" s="87">
        <f t="shared" si="1"/>
        <v>7</v>
      </c>
      <c r="G14" s="88">
        <f t="shared" si="1"/>
        <v>1</v>
      </c>
      <c r="H14" s="87">
        <f t="shared" si="1"/>
        <v>2</v>
      </c>
      <c r="I14" s="88">
        <f t="shared" si="1"/>
        <v>3</v>
      </c>
      <c r="J14" s="89">
        <f t="shared" si="1"/>
        <v>4</v>
      </c>
      <c r="K14" s="88">
        <f t="shared" si="1"/>
        <v>5</v>
      </c>
      <c r="L14" s="87">
        <f t="shared" si="1"/>
        <v>6</v>
      </c>
      <c r="M14" s="88">
        <f t="shared" si="1"/>
        <v>7</v>
      </c>
      <c r="N14" s="87">
        <f t="shared" si="1"/>
        <v>1</v>
      </c>
      <c r="O14" s="88">
        <f t="shared" si="1"/>
        <v>2</v>
      </c>
      <c r="P14" s="90">
        <f t="shared" si="1"/>
        <v>3</v>
      </c>
      <c r="Q14" s="91" t="s">
        <v>2</v>
      </c>
      <c r="R14" s="142" t="s">
        <v>15</v>
      </c>
      <c r="S14" s="131"/>
      <c r="T14" s="124" t="s">
        <v>65</v>
      </c>
      <c r="U14" s="124"/>
      <c r="V14" s="125"/>
      <c r="X14" s="57"/>
      <c r="Y14" s="58" t="s">
        <v>38</v>
      </c>
      <c r="Z14" s="58" t="s">
        <v>39</v>
      </c>
      <c r="AA14" s="58" t="s">
        <v>26</v>
      </c>
      <c r="AB14" s="58" t="s">
        <v>28</v>
      </c>
      <c r="AC14" s="59" t="s">
        <v>40</v>
      </c>
    </row>
    <row r="15" spans="1:29" ht="15.75" customHeight="1">
      <c r="A15" s="172">
        <f>'Pay04_02-07-12'!A15</f>
        <v>0</v>
      </c>
      <c r="B15" s="157">
        <f>'Pay04_02-07-12'!B15</f>
        <v>1</v>
      </c>
      <c r="C15" s="27"/>
      <c r="D15" s="28"/>
      <c r="E15" s="29"/>
      <c r="F15" s="7"/>
      <c r="G15" s="8"/>
      <c r="H15" s="28"/>
      <c r="I15" s="29"/>
      <c r="J15" s="30"/>
      <c r="K15" s="29"/>
      <c r="L15" s="28"/>
      <c r="M15" s="8"/>
      <c r="N15" s="7"/>
      <c r="O15" s="29"/>
      <c r="P15" s="31"/>
      <c r="Q15" s="93">
        <f>SUM(C15:P15)</f>
        <v>0</v>
      </c>
      <c r="R15" s="161">
        <f>ROUND(IF(Q15&gt;0,Q15/$Q$32,B15),2)</f>
        <v>1</v>
      </c>
      <c r="S15" s="158"/>
      <c r="T15" s="124" t="s">
        <v>76</v>
      </c>
      <c r="U15" s="124"/>
      <c r="V15" s="125"/>
      <c r="X15" s="173">
        <f aca="true" t="shared" si="2" ref="X15:X20">A15</f>
        <v>0</v>
      </c>
      <c r="Y15" s="36"/>
      <c r="Z15" s="60">
        <f aca="true" t="shared" si="3" ref="Z15:Z20">(AA15+AB15)*Y15</f>
        <v>0</v>
      </c>
      <c r="AA15" s="61">
        <f aca="true" t="shared" si="4" ref="AA15:AA20">IF($B$32&gt;0,80*$Y$11*R15,($Y$11*Q15)+($Y$11*$Q$43*R15))</f>
        <v>0</v>
      </c>
      <c r="AB15" s="62">
        <f aca="true" t="shared" si="5" ref="AB15:AB20">AA15*$Y$12</f>
        <v>0</v>
      </c>
      <c r="AC15" s="62">
        <f aca="true" t="shared" si="6" ref="AC15:AC20">SUM(Z15:AB15)</f>
        <v>0</v>
      </c>
    </row>
    <row r="16" spans="1:29" ht="15.75" customHeight="1">
      <c r="A16" s="172">
        <f>'Pay04_02-07-12'!A16</f>
        <v>0</v>
      </c>
      <c r="B16" s="157">
        <f>'Pay04_02-07-12'!B16</f>
        <v>0</v>
      </c>
      <c r="C16" s="10"/>
      <c r="D16" s="2"/>
      <c r="E16" s="1"/>
      <c r="F16" s="2"/>
      <c r="G16" s="1"/>
      <c r="H16" s="2"/>
      <c r="I16" s="1"/>
      <c r="J16" s="6"/>
      <c r="K16" s="1"/>
      <c r="L16" s="2"/>
      <c r="M16" s="1"/>
      <c r="N16" s="2"/>
      <c r="O16" s="1"/>
      <c r="P16" s="13"/>
      <c r="Q16" s="93">
        <f aca="true" t="shared" si="7" ref="Q16:Q31">SUM(C16:P16)</f>
        <v>0</v>
      </c>
      <c r="R16" s="162">
        <f aca="true" t="shared" si="8" ref="R16:R31">ROUND(IF(Q16&gt;0,Q16/$Q$32,B16),2)</f>
        <v>0</v>
      </c>
      <c r="S16" s="158"/>
      <c r="T16" s="124" t="s">
        <v>66</v>
      </c>
      <c r="U16" s="124"/>
      <c r="V16" s="125"/>
      <c r="X16" s="174">
        <f t="shared" si="2"/>
        <v>0</v>
      </c>
      <c r="Y16" s="37"/>
      <c r="Z16" s="63">
        <f t="shared" si="3"/>
        <v>0</v>
      </c>
      <c r="AA16" s="64">
        <f t="shared" si="4"/>
        <v>0</v>
      </c>
      <c r="AB16" s="65">
        <f t="shared" si="5"/>
        <v>0</v>
      </c>
      <c r="AC16" s="65">
        <f t="shared" si="6"/>
        <v>0</v>
      </c>
    </row>
    <row r="17" spans="1:29" ht="15.75" customHeight="1">
      <c r="A17" s="172">
        <f>'Pay04_02-07-12'!A17</f>
        <v>0</v>
      </c>
      <c r="B17" s="157">
        <f>'Pay04_02-07-12'!B17</f>
        <v>0</v>
      </c>
      <c r="C17" s="10"/>
      <c r="D17" s="2"/>
      <c r="E17" s="49"/>
      <c r="F17" s="2"/>
      <c r="G17" s="1"/>
      <c r="H17" s="2"/>
      <c r="I17" s="1"/>
      <c r="J17" s="6"/>
      <c r="K17" s="1"/>
      <c r="L17" s="2"/>
      <c r="M17" s="1"/>
      <c r="N17" s="2"/>
      <c r="O17" s="1"/>
      <c r="P17" s="13"/>
      <c r="Q17" s="93">
        <f t="shared" si="7"/>
        <v>0</v>
      </c>
      <c r="R17" s="162">
        <f t="shared" si="8"/>
        <v>0</v>
      </c>
      <c r="S17" s="158"/>
      <c r="T17" s="124" t="s">
        <v>64</v>
      </c>
      <c r="U17" s="124"/>
      <c r="V17" s="125"/>
      <c r="X17" s="174">
        <f t="shared" si="2"/>
        <v>0</v>
      </c>
      <c r="Y17" s="37"/>
      <c r="Z17" s="63">
        <f t="shared" si="3"/>
        <v>0</v>
      </c>
      <c r="AA17" s="64">
        <f t="shared" si="4"/>
        <v>0</v>
      </c>
      <c r="AB17" s="65">
        <f t="shared" si="5"/>
        <v>0</v>
      </c>
      <c r="AC17" s="65">
        <f t="shared" si="6"/>
        <v>0</v>
      </c>
    </row>
    <row r="18" spans="1:29" ht="15.75" customHeight="1">
      <c r="A18" s="172">
        <f>'Pay04_02-07-12'!A18</f>
        <v>0</v>
      </c>
      <c r="B18" s="157">
        <f>'Pay04_02-07-12'!B18</f>
        <v>0</v>
      </c>
      <c r="C18" s="10"/>
      <c r="D18" s="2"/>
      <c r="E18" s="1"/>
      <c r="F18" s="2"/>
      <c r="G18" s="1"/>
      <c r="H18" s="2"/>
      <c r="I18" s="1"/>
      <c r="J18" s="6"/>
      <c r="K18" s="1"/>
      <c r="L18" s="2"/>
      <c r="M18" s="1"/>
      <c r="N18" s="2"/>
      <c r="O18" s="1"/>
      <c r="P18" s="13"/>
      <c r="Q18" s="93">
        <f t="shared" si="7"/>
        <v>0</v>
      </c>
      <c r="R18" s="162">
        <f t="shared" si="8"/>
        <v>0</v>
      </c>
      <c r="S18" s="158"/>
      <c r="T18" s="124" t="s">
        <v>67</v>
      </c>
      <c r="U18" s="124"/>
      <c r="V18" s="125"/>
      <c r="X18" s="174">
        <f t="shared" si="2"/>
        <v>0</v>
      </c>
      <c r="Y18" s="37"/>
      <c r="Z18" s="63">
        <f t="shared" si="3"/>
        <v>0</v>
      </c>
      <c r="AA18" s="64">
        <f t="shared" si="4"/>
        <v>0</v>
      </c>
      <c r="AB18" s="65">
        <f t="shared" si="5"/>
        <v>0</v>
      </c>
      <c r="AC18" s="65">
        <f t="shared" si="6"/>
        <v>0</v>
      </c>
    </row>
    <row r="19" spans="1:29" ht="15.75" customHeight="1">
      <c r="A19" s="172">
        <f>'Pay04_02-07-12'!A19</f>
        <v>0</v>
      </c>
      <c r="B19" s="157">
        <f>'Pay04_02-07-12'!B19</f>
        <v>0</v>
      </c>
      <c r="C19" s="10"/>
      <c r="D19" s="2"/>
      <c r="E19" s="1"/>
      <c r="F19" s="2"/>
      <c r="G19" s="1"/>
      <c r="H19" s="159"/>
      <c r="I19" s="13"/>
      <c r="J19" s="6"/>
      <c r="K19" s="1"/>
      <c r="L19" s="159"/>
      <c r="M19" s="2"/>
      <c r="N19" s="2"/>
      <c r="O19" s="1"/>
      <c r="P19" s="13"/>
      <c r="Q19" s="93">
        <f t="shared" si="7"/>
        <v>0</v>
      </c>
      <c r="R19" s="162">
        <f t="shared" si="8"/>
        <v>0</v>
      </c>
      <c r="S19" s="158"/>
      <c r="T19" s="124" t="s">
        <v>73</v>
      </c>
      <c r="U19" s="124"/>
      <c r="V19" s="125"/>
      <c r="X19" s="174">
        <f t="shared" si="2"/>
        <v>0</v>
      </c>
      <c r="Y19" s="37"/>
      <c r="Z19" s="63">
        <f t="shared" si="3"/>
        <v>0</v>
      </c>
      <c r="AA19" s="64">
        <f t="shared" si="4"/>
        <v>0</v>
      </c>
      <c r="AB19" s="65">
        <f t="shared" si="5"/>
        <v>0</v>
      </c>
      <c r="AC19" s="65">
        <f t="shared" si="6"/>
        <v>0</v>
      </c>
    </row>
    <row r="20" spans="1:29" ht="15.75" customHeight="1" thickBot="1">
      <c r="A20" s="172">
        <f>'Pay04_02-07-12'!A20</f>
        <v>0</v>
      </c>
      <c r="B20" s="157">
        <f>'Pay04_02-07-12'!B20</f>
        <v>0</v>
      </c>
      <c r="C20" s="10"/>
      <c r="D20" s="2"/>
      <c r="E20" s="1"/>
      <c r="F20" s="159"/>
      <c r="G20" s="159"/>
      <c r="H20" s="159"/>
      <c r="I20" s="13"/>
      <c r="J20" s="10"/>
      <c r="K20" s="159"/>
      <c r="L20" s="159"/>
      <c r="M20" s="2"/>
      <c r="N20" s="2"/>
      <c r="O20" s="1"/>
      <c r="P20" s="13"/>
      <c r="Q20" s="93">
        <f t="shared" si="7"/>
        <v>0</v>
      </c>
      <c r="R20" s="162">
        <f t="shared" si="8"/>
        <v>0</v>
      </c>
      <c r="S20" s="160"/>
      <c r="T20" s="126"/>
      <c r="U20" s="143"/>
      <c r="V20" s="144"/>
      <c r="X20" s="174">
        <f t="shared" si="2"/>
        <v>0</v>
      </c>
      <c r="Y20" s="37"/>
      <c r="Z20" s="63">
        <f t="shared" si="3"/>
        <v>0</v>
      </c>
      <c r="AA20" s="64">
        <f t="shared" si="4"/>
        <v>0</v>
      </c>
      <c r="AB20" s="65">
        <f t="shared" si="5"/>
        <v>0</v>
      </c>
      <c r="AC20" s="65">
        <f t="shared" si="6"/>
        <v>0</v>
      </c>
    </row>
    <row r="21" spans="1:29" ht="15.75" customHeight="1">
      <c r="A21" s="172">
        <f>'Pay04_02-07-12'!A21</f>
        <v>0</v>
      </c>
      <c r="B21" s="157">
        <f>'Pay04_02-07-12'!B21</f>
        <v>0</v>
      </c>
      <c r="C21" s="19"/>
      <c r="D21" s="16"/>
      <c r="E21" s="15"/>
      <c r="F21" s="21"/>
      <c r="G21" s="21"/>
      <c r="H21" s="21"/>
      <c r="I21" s="17"/>
      <c r="J21" s="19"/>
      <c r="K21" s="21"/>
      <c r="L21" s="21"/>
      <c r="M21" s="16"/>
      <c r="N21" s="16"/>
      <c r="O21" s="15"/>
      <c r="P21" s="17"/>
      <c r="Q21" s="93">
        <f t="shared" si="7"/>
        <v>0</v>
      </c>
      <c r="R21" s="162">
        <f t="shared" si="8"/>
        <v>0</v>
      </c>
      <c r="S21" s="169"/>
      <c r="T21" s="33"/>
      <c r="U21" s="170"/>
      <c r="V21" s="171"/>
      <c r="X21" s="174">
        <f aca="true" t="shared" si="9" ref="X21:X30">A21</f>
        <v>0</v>
      </c>
      <c r="Y21" s="37"/>
      <c r="Z21" s="63">
        <f aca="true" t="shared" si="10" ref="Z21:Z30">(AA21+AB21)*Y21</f>
        <v>0</v>
      </c>
      <c r="AA21" s="64">
        <f aca="true" t="shared" si="11" ref="AA21:AA30">IF($B$32&gt;0,80*$Y$11*R21,($Y$11*Q21)+($Y$11*$Q$43*R21))</f>
        <v>0</v>
      </c>
      <c r="AB21" s="65">
        <f aca="true" t="shared" si="12" ref="AB21:AB30">AA21*$Y$12</f>
        <v>0</v>
      </c>
      <c r="AC21" s="65">
        <f aca="true" t="shared" si="13" ref="AC21:AC30">SUM(Z21:AB21)</f>
        <v>0</v>
      </c>
    </row>
    <row r="22" spans="1:29" ht="15.75" customHeight="1">
      <c r="A22" s="172">
        <f>'Pay04_02-07-12'!A22</f>
        <v>0</v>
      </c>
      <c r="B22" s="157">
        <f>'Pay04_02-07-12'!B22</f>
        <v>0</v>
      </c>
      <c r="C22" s="19"/>
      <c r="D22" s="16"/>
      <c r="E22" s="15"/>
      <c r="F22" s="21"/>
      <c r="G22" s="21"/>
      <c r="H22" s="21"/>
      <c r="I22" s="17"/>
      <c r="J22" s="19"/>
      <c r="K22" s="21"/>
      <c r="L22" s="21"/>
      <c r="M22" s="16"/>
      <c r="N22" s="16"/>
      <c r="O22" s="15"/>
      <c r="P22" s="17"/>
      <c r="Q22" s="93">
        <f>SUM(C22:P22)</f>
        <v>0</v>
      </c>
      <c r="R22" s="162">
        <f>ROUND(IF(Q22&gt;0,Q22/$Q$32,B22),2)</f>
        <v>0</v>
      </c>
      <c r="S22" s="169"/>
      <c r="T22" s="33"/>
      <c r="U22" s="170"/>
      <c r="V22" s="171"/>
      <c r="X22" s="174">
        <f t="shared" si="9"/>
        <v>0</v>
      </c>
      <c r="Y22" s="37"/>
      <c r="Z22" s="63">
        <f t="shared" si="10"/>
        <v>0</v>
      </c>
      <c r="AA22" s="64">
        <f t="shared" si="11"/>
        <v>0</v>
      </c>
      <c r="AB22" s="65">
        <f t="shared" si="12"/>
        <v>0</v>
      </c>
      <c r="AC22" s="65">
        <f t="shared" si="13"/>
        <v>0</v>
      </c>
    </row>
    <row r="23" spans="1:29" ht="15.75" customHeight="1">
      <c r="A23" s="172">
        <f>'Pay04_02-07-12'!A23</f>
        <v>0</v>
      </c>
      <c r="B23" s="157">
        <f>'Pay04_02-07-12'!B23</f>
        <v>0</v>
      </c>
      <c r="C23" s="19"/>
      <c r="D23" s="16"/>
      <c r="E23" s="15"/>
      <c r="F23" s="21"/>
      <c r="G23" s="21"/>
      <c r="H23" s="21"/>
      <c r="I23" s="17"/>
      <c r="J23" s="19"/>
      <c r="K23" s="21"/>
      <c r="L23" s="21"/>
      <c r="M23" s="16"/>
      <c r="N23" s="16"/>
      <c r="O23" s="15"/>
      <c r="P23" s="17"/>
      <c r="Q23" s="93">
        <f>SUM(C23:P23)</f>
        <v>0</v>
      </c>
      <c r="R23" s="162">
        <f>ROUND(IF(Q23&gt;0,Q23/$Q$32,B23),2)</f>
        <v>0</v>
      </c>
      <c r="S23" s="169"/>
      <c r="T23" s="33"/>
      <c r="U23" s="170"/>
      <c r="V23" s="171"/>
      <c r="X23" s="174">
        <f t="shared" si="9"/>
        <v>0</v>
      </c>
      <c r="Y23" s="37"/>
      <c r="Z23" s="63">
        <f t="shared" si="10"/>
        <v>0</v>
      </c>
      <c r="AA23" s="64">
        <f t="shared" si="11"/>
        <v>0</v>
      </c>
      <c r="AB23" s="65">
        <f t="shared" si="12"/>
        <v>0</v>
      </c>
      <c r="AC23" s="65">
        <f t="shared" si="13"/>
        <v>0</v>
      </c>
    </row>
    <row r="24" spans="1:29" ht="15.75" customHeight="1">
      <c r="A24" s="172">
        <f>'Pay04_02-07-12'!A24</f>
        <v>0</v>
      </c>
      <c r="B24" s="157">
        <f>'Pay04_02-07-12'!B24</f>
        <v>0</v>
      </c>
      <c r="C24" s="19"/>
      <c r="D24" s="16"/>
      <c r="E24" s="15"/>
      <c r="F24" s="21"/>
      <c r="G24" s="21"/>
      <c r="H24" s="21"/>
      <c r="I24" s="17"/>
      <c r="J24" s="19"/>
      <c r="K24" s="21"/>
      <c r="L24" s="21"/>
      <c r="M24" s="16"/>
      <c r="N24" s="16"/>
      <c r="O24" s="15"/>
      <c r="P24" s="17"/>
      <c r="Q24" s="93">
        <f>SUM(C24:P24)</f>
        <v>0</v>
      </c>
      <c r="R24" s="162">
        <f>ROUND(IF(Q24&gt;0,Q24/$Q$32,B24),2)</f>
        <v>0</v>
      </c>
      <c r="S24" s="169"/>
      <c r="T24" s="33"/>
      <c r="U24" s="170"/>
      <c r="V24" s="171"/>
      <c r="X24" s="174">
        <f t="shared" si="9"/>
        <v>0</v>
      </c>
      <c r="Y24" s="37"/>
      <c r="Z24" s="63">
        <f t="shared" si="10"/>
        <v>0</v>
      </c>
      <c r="AA24" s="64">
        <f t="shared" si="11"/>
        <v>0</v>
      </c>
      <c r="AB24" s="65">
        <f t="shared" si="12"/>
        <v>0</v>
      </c>
      <c r="AC24" s="65">
        <f t="shared" si="13"/>
        <v>0</v>
      </c>
    </row>
    <row r="25" spans="1:29" ht="15.75" customHeight="1">
      <c r="A25" s="172">
        <f>'Pay04_02-07-12'!A25</f>
        <v>0</v>
      </c>
      <c r="B25" s="157">
        <f>'Pay04_02-07-12'!B25</f>
        <v>0</v>
      </c>
      <c r="C25" s="19"/>
      <c r="D25" s="16"/>
      <c r="E25" s="15"/>
      <c r="F25" s="21"/>
      <c r="G25" s="21"/>
      <c r="H25" s="21"/>
      <c r="I25" s="17"/>
      <c r="J25" s="19"/>
      <c r="K25" s="21"/>
      <c r="L25" s="21"/>
      <c r="M25" s="16"/>
      <c r="N25" s="16"/>
      <c r="O25" s="15"/>
      <c r="P25" s="17"/>
      <c r="Q25" s="93">
        <f>SUM(C25:P25)</f>
        <v>0</v>
      </c>
      <c r="R25" s="162">
        <f>ROUND(IF(Q25&gt;0,Q25/$Q$32,B25),2)</f>
        <v>0</v>
      </c>
      <c r="S25" s="169"/>
      <c r="T25" s="33"/>
      <c r="U25" s="170"/>
      <c r="V25" s="171"/>
      <c r="X25" s="174">
        <f t="shared" si="9"/>
        <v>0</v>
      </c>
      <c r="Y25" s="37"/>
      <c r="Z25" s="63">
        <f t="shared" si="10"/>
        <v>0</v>
      </c>
      <c r="AA25" s="64">
        <f t="shared" si="11"/>
        <v>0</v>
      </c>
      <c r="AB25" s="65">
        <f t="shared" si="12"/>
        <v>0</v>
      </c>
      <c r="AC25" s="65">
        <f t="shared" si="13"/>
        <v>0</v>
      </c>
    </row>
    <row r="26" spans="1:29" ht="15.75" customHeight="1">
      <c r="A26" s="172">
        <f>'Pay04_02-07-12'!A26</f>
        <v>0</v>
      </c>
      <c r="B26" s="157">
        <f>'Pay04_02-07-12'!B26</f>
        <v>0</v>
      </c>
      <c r="C26" s="19"/>
      <c r="D26" s="16"/>
      <c r="E26" s="15"/>
      <c r="F26" s="21"/>
      <c r="G26" s="21"/>
      <c r="H26" s="21"/>
      <c r="I26" s="17"/>
      <c r="J26" s="19"/>
      <c r="K26" s="21"/>
      <c r="L26" s="21"/>
      <c r="M26" s="16"/>
      <c r="N26" s="16"/>
      <c r="O26" s="15"/>
      <c r="P26" s="17"/>
      <c r="Q26" s="93">
        <f t="shared" si="7"/>
        <v>0</v>
      </c>
      <c r="R26" s="162">
        <f t="shared" si="8"/>
        <v>0</v>
      </c>
      <c r="S26" s="169"/>
      <c r="T26" s="33"/>
      <c r="U26" s="170"/>
      <c r="V26" s="171"/>
      <c r="X26" s="174">
        <f t="shared" si="9"/>
        <v>0</v>
      </c>
      <c r="Y26" s="37"/>
      <c r="Z26" s="63">
        <f t="shared" si="10"/>
        <v>0</v>
      </c>
      <c r="AA26" s="64">
        <f t="shared" si="11"/>
        <v>0</v>
      </c>
      <c r="AB26" s="65">
        <f t="shared" si="12"/>
        <v>0</v>
      </c>
      <c r="AC26" s="65">
        <f t="shared" si="13"/>
        <v>0</v>
      </c>
    </row>
    <row r="27" spans="1:29" ht="15.75" customHeight="1">
      <c r="A27" s="172">
        <f>'Pay04_02-07-12'!A27</f>
        <v>0</v>
      </c>
      <c r="B27" s="157">
        <f>'Pay04_02-07-12'!B27</f>
        <v>0</v>
      </c>
      <c r="C27" s="19"/>
      <c r="D27" s="16"/>
      <c r="E27" s="15"/>
      <c r="F27" s="21"/>
      <c r="G27" s="21"/>
      <c r="H27" s="21"/>
      <c r="I27" s="17"/>
      <c r="J27" s="19"/>
      <c r="K27" s="21"/>
      <c r="L27" s="21"/>
      <c r="M27" s="16"/>
      <c r="N27" s="16"/>
      <c r="O27" s="15"/>
      <c r="P27" s="17"/>
      <c r="Q27" s="93">
        <f t="shared" si="7"/>
        <v>0</v>
      </c>
      <c r="R27" s="162">
        <f t="shared" si="8"/>
        <v>0</v>
      </c>
      <c r="S27" s="169"/>
      <c r="T27" s="33"/>
      <c r="U27" s="170"/>
      <c r="V27" s="171"/>
      <c r="X27" s="174">
        <f t="shared" si="9"/>
        <v>0</v>
      </c>
      <c r="Y27" s="37"/>
      <c r="Z27" s="63">
        <f t="shared" si="10"/>
        <v>0</v>
      </c>
      <c r="AA27" s="64">
        <f t="shared" si="11"/>
        <v>0</v>
      </c>
      <c r="AB27" s="65">
        <f t="shared" si="12"/>
        <v>0</v>
      </c>
      <c r="AC27" s="65">
        <f t="shared" si="13"/>
        <v>0</v>
      </c>
    </row>
    <row r="28" spans="1:29" ht="15.75" customHeight="1">
      <c r="A28" s="172">
        <f>'Pay04_02-07-12'!A28</f>
        <v>0</v>
      </c>
      <c r="B28" s="157">
        <f>'Pay04_02-07-12'!B28</f>
        <v>0</v>
      </c>
      <c r="C28" s="19"/>
      <c r="D28" s="16"/>
      <c r="E28" s="15"/>
      <c r="F28" s="21"/>
      <c r="G28" s="21"/>
      <c r="H28" s="21"/>
      <c r="I28" s="17"/>
      <c r="J28" s="19"/>
      <c r="K28" s="21"/>
      <c r="L28" s="21"/>
      <c r="M28" s="16"/>
      <c r="N28" s="16"/>
      <c r="O28" s="15"/>
      <c r="P28" s="17"/>
      <c r="Q28" s="93">
        <f t="shared" si="7"/>
        <v>0</v>
      </c>
      <c r="R28" s="162">
        <f t="shared" si="8"/>
        <v>0</v>
      </c>
      <c r="S28" s="169"/>
      <c r="T28" s="33"/>
      <c r="U28" s="170"/>
      <c r="V28" s="171"/>
      <c r="X28" s="174">
        <f t="shared" si="9"/>
        <v>0</v>
      </c>
      <c r="Y28" s="37"/>
      <c r="Z28" s="63">
        <f t="shared" si="10"/>
        <v>0</v>
      </c>
      <c r="AA28" s="64">
        <f t="shared" si="11"/>
        <v>0</v>
      </c>
      <c r="AB28" s="65">
        <f t="shared" si="12"/>
        <v>0</v>
      </c>
      <c r="AC28" s="65">
        <f t="shared" si="13"/>
        <v>0</v>
      </c>
    </row>
    <row r="29" spans="1:29" ht="15.75" customHeight="1">
      <c r="A29" s="172">
        <f>'Pay04_02-07-12'!A29</f>
        <v>0</v>
      </c>
      <c r="B29" s="157">
        <f>'Pay04_02-07-12'!B29</f>
        <v>0</v>
      </c>
      <c r="C29" s="19"/>
      <c r="D29" s="16"/>
      <c r="E29" s="15"/>
      <c r="F29" s="21"/>
      <c r="G29" s="21"/>
      <c r="H29" s="21"/>
      <c r="I29" s="17"/>
      <c r="J29" s="19"/>
      <c r="K29" s="21"/>
      <c r="L29" s="21"/>
      <c r="M29" s="16"/>
      <c r="N29" s="16"/>
      <c r="O29" s="15"/>
      <c r="P29" s="17"/>
      <c r="Q29" s="93">
        <f t="shared" si="7"/>
        <v>0</v>
      </c>
      <c r="R29" s="162">
        <f t="shared" si="8"/>
        <v>0</v>
      </c>
      <c r="S29" s="169"/>
      <c r="T29" s="33"/>
      <c r="U29" s="170"/>
      <c r="V29" s="171"/>
      <c r="X29" s="174">
        <f t="shared" si="9"/>
        <v>0</v>
      </c>
      <c r="Y29" s="37"/>
      <c r="Z29" s="63">
        <f t="shared" si="10"/>
        <v>0</v>
      </c>
      <c r="AA29" s="64">
        <f t="shared" si="11"/>
        <v>0</v>
      </c>
      <c r="AB29" s="65">
        <f t="shared" si="12"/>
        <v>0</v>
      </c>
      <c r="AC29" s="65">
        <f t="shared" si="13"/>
        <v>0</v>
      </c>
    </row>
    <row r="30" spans="1:29" ht="15.75" customHeight="1" thickBot="1">
      <c r="A30" s="172">
        <f>'Pay04_02-07-12'!A30</f>
        <v>0</v>
      </c>
      <c r="B30" s="157">
        <f>'Pay04_02-07-12'!B30</f>
        <v>0</v>
      </c>
      <c r="C30" s="19"/>
      <c r="D30" s="16"/>
      <c r="E30" s="22"/>
      <c r="F30" s="15"/>
      <c r="G30" s="21"/>
      <c r="H30" s="21"/>
      <c r="I30" s="17"/>
      <c r="J30" s="19"/>
      <c r="K30" s="16"/>
      <c r="L30" s="15"/>
      <c r="M30" s="21"/>
      <c r="N30" s="16"/>
      <c r="O30" s="15"/>
      <c r="P30" s="17"/>
      <c r="Q30" s="93">
        <f t="shared" si="7"/>
        <v>0</v>
      </c>
      <c r="R30" s="162">
        <f t="shared" si="8"/>
        <v>0</v>
      </c>
      <c r="S30" s="3"/>
      <c r="T30" s="3"/>
      <c r="U30" s="3"/>
      <c r="V30" s="153"/>
      <c r="X30" s="174">
        <f t="shared" si="9"/>
        <v>0</v>
      </c>
      <c r="Y30" s="37"/>
      <c r="Z30" s="63">
        <f t="shared" si="10"/>
        <v>0</v>
      </c>
      <c r="AA30" s="64">
        <f t="shared" si="11"/>
        <v>0</v>
      </c>
      <c r="AB30" s="65">
        <f t="shared" si="12"/>
        <v>0</v>
      </c>
      <c r="AC30" s="65">
        <f t="shared" si="13"/>
        <v>0</v>
      </c>
    </row>
    <row r="31" spans="1:29" ht="15.75" customHeight="1" thickBot="1">
      <c r="A31" s="172">
        <f>'Pay04_02-07-12'!A31</f>
        <v>0</v>
      </c>
      <c r="B31" s="157">
        <f>'Pay04_02-07-12'!B31</f>
        <v>0</v>
      </c>
      <c r="C31" s="20"/>
      <c r="D31" s="4"/>
      <c r="E31" s="23"/>
      <c r="F31" s="5"/>
      <c r="G31" s="4"/>
      <c r="H31" s="5"/>
      <c r="I31" s="12"/>
      <c r="J31" s="11"/>
      <c r="K31" s="4"/>
      <c r="L31" s="5"/>
      <c r="M31" s="4"/>
      <c r="N31" s="5"/>
      <c r="O31" s="4"/>
      <c r="P31" s="18"/>
      <c r="Q31" s="93">
        <f t="shared" si="7"/>
        <v>0</v>
      </c>
      <c r="R31" s="163">
        <f t="shared" si="8"/>
        <v>0</v>
      </c>
      <c r="S31" s="205" t="s">
        <v>70</v>
      </c>
      <c r="T31" s="205"/>
      <c r="U31" s="205"/>
      <c r="V31" s="206"/>
      <c r="X31" s="175">
        <f>A31</f>
        <v>0</v>
      </c>
      <c r="Y31" s="38"/>
      <c r="Z31" s="66">
        <f>(AA31+AB31)*Y31</f>
        <v>0</v>
      </c>
      <c r="AA31" s="67">
        <f>IF($B$32&gt;0,80*$Y$11*R31,($Y$11*Q31)+($Y$11*$Q$43*R31))</f>
        <v>0</v>
      </c>
      <c r="AB31" s="68">
        <f>AA31*$Y$12</f>
        <v>0</v>
      </c>
      <c r="AC31" s="68">
        <f>SUM(Z31:AB31)</f>
        <v>0</v>
      </c>
    </row>
    <row r="32" spans="1:29" ht="15.75" customHeight="1" thickBot="1">
      <c r="A32" s="95" t="s">
        <v>33</v>
      </c>
      <c r="B32" s="96">
        <f aca="true" t="shared" si="14" ref="B32:R32">SUM(B15:B31)</f>
        <v>1</v>
      </c>
      <c r="C32" s="97">
        <f t="shared" si="14"/>
        <v>0</v>
      </c>
      <c r="D32" s="98">
        <f t="shared" si="14"/>
        <v>0</v>
      </c>
      <c r="E32" s="98">
        <f t="shared" si="14"/>
        <v>0</v>
      </c>
      <c r="F32" s="98">
        <f t="shared" si="14"/>
        <v>0</v>
      </c>
      <c r="G32" s="98">
        <f t="shared" si="14"/>
        <v>0</v>
      </c>
      <c r="H32" s="98">
        <f t="shared" si="14"/>
        <v>0</v>
      </c>
      <c r="I32" s="98">
        <f t="shared" si="14"/>
        <v>0</v>
      </c>
      <c r="J32" s="97">
        <f t="shared" si="14"/>
        <v>0</v>
      </c>
      <c r="K32" s="98">
        <f t="shared" si="14"/>
        <v>0</v>
      </c>
      <c r="L32" s="98">
        <f t="shared" si="14"/>
        <v>0</v>
      </c>
      <c r="M32" s="98">
        <f t="shared" si="14"/>
        <v>0</v>
      </c>
      <c r="N32" s="98">
        <f t="shared" si="14"/>
        <v>0</v>
      </c>
      <c r="O32" s="98">
        <f t="shared" si="14"/>
        <v>0</v>
      </c>
      <c r="P32" s="99">
        <f t="shared" si="14"/>
        <v>0</v>
      </c>
      <c r="Q32" s="94">
        <f t="shared" si="14"/>
        <v>0</v>
      </c>
      <c r="R32" s="145">
        <f t="shared" si="14"/>
        <v>1</v>
      </c>
      <c r="S32" s="135" t="s">
        <v>56</v>
      </c>
      <c r="T32" s="136" t="s">
        <v>55</v>
      </c>
      <c r="U32" s="136" t="s">
        <v>68</v>
      </c>
      <c r="V32" s="136" t="s">
        <v>69</v>
      </c>
      <c r="X32" s="69" t="s">
        <v>2</v>
      </c>
      <c r="Y32" s="70"/>
      <c r="Z32" s="71">
        <f>SUM(Z15:Z31)</f>
        <v>0</v>
      </c>
      <c r="AA32" s="72">
        <f>SUM(AA15:AA31)</f>
        <v>0</v>
      </c>
      <c r="AB32" s="71">
        <f>SUM(AB15:AB31)</f>
        <v>0</v>
      </c>
      <c r="AC32" s="71">
        <f>SUM(AC15:AC31)</f>
        <v>0</v>
      </c>
    </row>
    <row r="33" spans="1:22" ht="15.75" customHeight="1" thickBot="1">
      <c r="A33" s="100" t="s">
        <v>3</v>
      </c>
      <c r="B33" s="101"/>
      <c r="C33" s="102">
        <f aca="true" t="shared" si="15" ref="C33:P33">C14</f>
        <v>4</v>
      </c>
      <c r="D33" s="103">
        <f t="shared" si="15"/>
        <v>5</v>
      </c>
      <c r="E33" s="103">
        <f t="shared" si="15"/>
        <v>6</v>
      </c>
      <c r="F33" s="104">
        <f t="shared" si="15"/>
        <v>7</v>
      </c>
      <c r="G33" s="103">
        <f t="shared" si="15"/>
        <v>1</v>
      </c>
      <c r="H33" s="104">
        <f t="shared" si="15"/>
        <v>2</v>
      </c>
      <c r="I33" s="105">
        <f t="shared" si="15"/>
        <v>3</v>
      </c>
      <c r="J33" s="102">
        <f t="shared" si="15"/>
        <v>4</v>
      </c>
      <c r="K33" s="103">
        <f t="shared" si="15"/>
        <v>5</v>
      </c>
      <c r="L33" s="104">
        <f t="shared" si="15"/>
        <v>6</v>
      </c>
      <c r="M33" s="103">
        <f t="shared" si="15"/>
        <v>7</v>
      </c>
      <c r="N33" s="103">
        <f t="shared" si="15"/>
        <v>1</v>
      </c>
      <c r="O33" s="104">
        <f t="shared" si="15"/>
        <v>2</v>
      </c>
      <c r="P33" s="105">
        <f t="shared" si="15"/>
        <v>3</v>
      </c>
      <c r="Q33" s="92" t="s">
        <v>2</v>
      </c>
      <c r="R33" s="227"/>
      <c r="S33" s="137" t="s">
        <v>57</v>
      </c>
      <c r="T33" s="137" t="s">
        <v>50</v>
      </c>
      <c r="U33" s="137" t="s">
        <v>11</v>
      </c>
      <c r="V33" s="137" t="s">
        <v>11</v>
      </c>
    </row>
    <row r="34" spans="1:22" ht="13.5" customHeight="1">
      <c r="A34" s="106" t="s">
        <v>4</v>
      </c>
      <c r="B34" s="107"/>
      <c r="C34" s="9"/>
      <c r="D34" s="7"/>
      <c r="E34" s="8"/>
      <c r="F34" s="7"/>
      <c r="G34" s="8"/>
      <c r="H34" s="7"/>
      <c r="I34" s="8"/>
      <c r="J34" s="24"/>
      <c r="K34" s="8"/>
      <c r="L34" s="7"/>
      <c r="M34" s="8"/>
      <c r="N34" s="7"/>
      <c r="O34" s="8"/>
      <c r="P34" s="25"/>
      <c r="Q34" s="74">
        <f aca="true" t="shared" si="16" ref="Q34:Q42">SUM(C34:P34)</f>
        <v>0</v>
      </c>
      <c r="R34" s="187"/>
      <c r="S34" s="146"/>
      <c r="T34" s="154"/>
      <c r="U34" s="134"/>
      <c r="V34" s="140"/>
    </row>
    <row r="35" spans="1:22" ht="13.5" customHeight="1">
      <c r="A35" s="106" t="s">
        <v>0</v>
      </c>
      <c r="B35" s="107"/>
      <c r="C35" s="10"/>
      <c r="D35" s="2"/>
      <c r="E35" s="1"/>
      <c r="F35" s="2"/>
      <c r="G35" s="1"/>
      <c r="H35" s="2"/>
      <c r="I35" s="1"/>
      <c r="J35" s="6"/>
      <c r="K35" s="1"/>
      <c r="L35" s="2"/>
      <c r="M35" s="1"/>
      <c r="N35" s="2"/>
      <c r="O35" s="1"/>
      <c r="P35" s="13"/>
      <c r="Q35" s="75">
        <f t="shared" si="16"/>
        <v>0</v>
      </c>
      <c r="R35" s="187"/>
      <c r="S35" s="147"/>
      <c r="T35" s="155"/>
      <c r="U35" s="133"/>
      <c r="V35" s="141"/>
    </row>
    <row r="36" spans="1:22" ht="13.5" customHeight="1">
      <c r="A36" s="106" t="s">
        <v>5</v>
      </c>
      <c r="B36" s="107"/>
      <c r="C36" s="10"/>
      <c r="D36" s="2"/>
      <c r="E36" s="1"/>
      <c r="F36" s="2"/>
      <c r="G36" s="1"/>
      <c r="H36" s="2"/>
      <c r="I36" s="1"/>
      <c r="J36" s="6"/>
      <c r="K36" s="1"/>
      <c r="L36" s="2"/>
      <c r="M36" s="1"/>
      <c r="N36" s="2"/>
      <c r="O36" s="1"/>
      <c r="P36" s="13"/>
      <c r="Q36" s="75">
        <f t="shared" si="16"/>
        <v>0</v>
      </c>
      <c r="R36" s="187"/>
      <c r="S36" s="147"/>
      <c r="T36" s="155"/>
      <c r="U36" s="133"/>
      <c r="V36" s="141"/>
    </row>
    <row r="37" spans="1:22" ht="13.5" customHeight="1">
      <c r="A37" s="106" t="s">
        <v>6</v>
      </c>
      <c r="B37" s="107"/>
      <c r="C37" s="10"/>
      <c r="D37" s="2"/>
      <c r="E37" s="1"/>
      <c r="F37" s="2"/>
      <c r="G37" s="1"/>
      <c r="H37" s="2"/>
      <c r="I37" s="1"/>
      <c r="J37" s="6"/>
      <c r="K37" s="1"/>
      <c r="L37" s="2"/>
      <c r="M37" s="1"/>
      <c r="N37" s="2"/>
      <c r="O37" s="1"/>
      <c r="P37" s="13"/>
      <c r="Q37" s="75">
        <f t="shared" si="16"/>
        <v>0</v>
      </c>
      <c r="R37" s="187"/>
      <c r="S37" s="147"/>
      <c r="T37" s="155"/>
      <c r="U37" s="133"/>
      <c r="V37" s="141"/>
    </row>
    <row r="38" spans="1:22" ht="13.5" customHeight="1">
      <c r="A38" s="106" t="s">
        <v>7</v>
      </c>
      <c r="B38" s="107"/>
      <c r="C38" s="10"/>
      <c r="D38" s="2"/>
      <c r="E38" s="1"/>
      <c r="F38" s="2"/>
      <c r="G38" s="1"/>
      <c r="H38" s="2"/>
      <c r="I38" s="1"/>
      <c r="J38" s="6"/>
      <c r="K38" s="1"/>
      <c r="L38" s="2"/>
      <c r="M38" s="1"/>
      <c r="N38" s="2"/>
      <c r="O38" s="1"/>
      <c r="P38" s="13"/>
      <c r="Q38" s="75">
        <f t="shared" si="16"/>
        <v>0</v>
      </c>
      <c r="R38" s="187"/>
      <c r="S38" s="147"/>
      <c r="T38" s="155"/>
      <c r="U38" s="133"/>
      <c r="V38" s="141"/>
    </row>
    <row r="39" spans="1:22" ht="13.5" customHeight="1">
      <c r="A39" s="106" t="s">
        <v>8</v>
      </c>
      <c r="B39" s="107"/>
      <c r="C39" s="10"/>
      <c r="D39" s="2"/>
      <c r="E39" s="1"/>
      <c r="F39" s="2"/>
      <c r="G39" s="1"/>
      <c r="H39" s="2"/>
      <c r="I39" s="1"/>
      <c r="J39" s="6"/>
      <c r="K39" s="1"/>
      <c r="L39" s="2"/>
      <c r="M39" s="1"/>
      <c r="N39" s="2"/>
      <c r="O39" s="1"/>
      <c r="P39" s="13"/>
      <c r="Q39" s="75">
        <f t="shared" si="16"/>
        <v>0</v>
      </c>
      <c r="R39" s="187"/>
      <c r="S39" s="147"/>
      <c r="T39" s="155"/>
      <c r="U39" s="133"/>
      <c r="V39" s="141"/>
    </row>
    <row r="40" spans="1:22" ht="13.5" customHeight="1">
      <c r="A40" s="106" t="s">
        <v>30</v>
      </c>
      <c r="B40" s="107"/>
      <c r="C40" s="10"/>
      <c r="D40" s="2"/>
      <c r="E40" s="1"/>
      <c r="F40" s="2"/>
      <c r="G40" s="1"/>
      <c r="H40" s="2"/>
      <c r="I40" s="1"/>
      <c r="J40" s="6"/>
      <c r="K40" s="1"/>
      <c r="L40" s="2"/>
      <c r="M40" s="1"/>
      <c r="N40" s="2"/>
      <c r="O40" s="1"/>
      <c r="P40" s="13"/>
      <c r="Q40" s="75">
        <f t="shared" si="16"/>
        <v>0</v>
      </c>
      <c r="R40" s="187"/>
      <c r="S40" s="147"/>
      <c r="T40" s="155"/>
      <c r="U40" s="133"/>
      <c r="V40" s="141"/>
    </row>
    <row r="41" spans="1:22" ht="13.5" customHeight="1">
      <c r="A41" s="106" t="s">
        <v>1</v>
      </c>
      <c r="B41" s="107"/>
      <c r="C41" s="10"/>
      <c r="D41" s="2"/>
      <c r="E41" s="1"/>
      <c r="F41" s="2"/>
      <c r="G41" s="1"/>
      <c r="H41" s="2"/>
      <c r="I41" s="1"/>
      <c r="J41" s="6"/>
      <c r="K41" s="1"/>
      <c r="L41" s="2"/>
      <c r="M41" s="1"/>
      <c r="N41" s="2"/>
      <c r="O41" s="1"/>
      <c r="P41" s="13"/>
      <c r="Q41" s="75">
        <f t="shared" si="16"/>
        <v>0</v>
      </c>
      <c r="R41" s="187"/>
      <c r="S41" s="147"/>
      <c r="T41" s="155"/>
      <c r="U41" s="133"/>
      <c r="V41" s="141"/>
    </row>
    <row r="42" spans="1:22" ht="13.5" customHeight="1" thickBot="1">
      <c r="A42" s="106" t="s">
        <v>9</v>
      </c>
      <c r="B42" s="107"/>
      <c r="C42" s="11"/>
      <c r="D42" s="4"/>
      <c r="E42" s="5"/>
      <c r="F42" s="4"/>
      <c r="G42" s="5"/>
      <c r="H42" s="4"/>
      <c r="I42" s="5"/>
      <c r="J42" s="26"/>
      <c r="K42" s="5"/>
      <c r="L42" s="4"/>
      <c r="M42" s="5"/>
      <c r="N42" s="4"/>
      <c r="O42" s="5"/>
      <c r="P42" s="14"/>
      <c r="Q42" s="76">
        <f t="shared" si="16"/>
        <v>0</v>
      </c>
      <c r="R42" s="187"/>
      <c r="S42" s="147"/>
      <c r="T42" s="155"/>
      <c r="U42" s="133"/>
      <c r="V42" s="141"/>
    </row>
    <row r="43" spans="1:22" ht="13.5" customHeight="1" thickBot="1">
      <c r="A43" s="106" t="s">
        <v>32</v>
      </c>
      <c r="B43" s="107"/>
      <c r="C43" s="111">
        <f aca="true" t="shared" si="17" ref="C43:Q43">SUM(C34:C42)</f>
        <v>0</v>
      </c>
      <c r="D43" s="111">
        <f t="shared" si="17"/>
        <v>0</v>
      </c>
      <c r="E43" s="111">
        <f t="shared" si="17"/>
        <v>0</v>
      </c>
      <c r="F43" s="111">
        <f t="shared" si="17"/>
        <v>0</v>
      </c>
      <c r="G43" s="111">
        <f t="shared" si="17"/>
        <v>0</v>
      </c>
      <c r="H43" s="111">
        <f t="shared" si="17"/>
        <v>0</v>
      </c>
      <c r="I43" s="111">
        <f t="shared" si="17"/>
        <v>0</v>
      </c>
      <c r="J43" s="111">
        <f t="shared" si="17"/>
        <v>0</v>
      </c>
      <c r="K43" s="111">
        <f t="shared" si="17"/>
        <v>0</v>
      </c>
      <c r="L43" s="111">
        <f t="shared" si="17"/>
        <v>0</v>
      </c>
      <c r="M43" s="111">
        <f t="shared" si="17"/>
        <v>0</v>
      </c>
      <c r="N43" s="111">
        <f t="shared" si="17"/>
        <v>0</v>
      </c>
      <c r="O43" s="111">
        <f t="shared" si="17"/>
        <v>0</v>
      </c>
      <c r="P43" s="112">
        <f t="shared" si="17"/>
        <v>0</v>
      </c>
      <c r="Q43" s="113">
        <f t="shared" si="17"/>
        <v>0</v>
      </c>
      <c r="R43" s="187"/>
      <c r="S43" s="147"/>
      <c r="T43" s="155"/>
      <c r="U43" s="133"/>
      <c r="V43" s="141"/>
    </row>
    <row r="44" spans="1:22" ht="16.5" customHeight="1" thickBot="1">
      <c r="A44" s="108" t="s">
        <v>34</v>
      </c>
      <c r="B44" s="107"/>
      <c r="C44" s="114">
        <f aca="true" t="shared" si="18" ref="C44:Q44">C43+C32</f>
        <v>0</v>
      </c>
      <c r="D44" s="114">
        <f t="shared" si="18"/>
        <v>0</v>
      </c>
      <c r="E44" s="114">
        <f t="shared" si="18"/>
        <v>0</v>
      </c>
      <c r="F44" s="114">
        <f t="shared" si="18"/>
        <v>0</v>
      </c>
      <c r="G44" s="114">
        <f t="shared" si="18"/>
        <v>0</v>
      </c>
      <c r="H44" s="114">
        <f t="shared" si="18"/>
        <v>0</v>
      </c>
      <c r="I44" s="114">
        <f t="shared" si="18"/>
        <v>0</v>
      </c>
      <c r="J44" s="114">
        <f t="shared" si="18"/>
        <v>0</v>
      </c>
      <c r="K44" s="114">
        <f t="shared" si="18"/>
        <v>0</v>
      </c>
      <c r="L44" s="114">
        <f t="shared" si="18"/>
        <v>0</v>
      </c>
      <c r="M44" s="114">
        <f t="shared" si="18"/>
        <v>0</v>
      </c>
      <c r="N44" s="114">
        <f t="shared" si="18"/>
        <v>0</v>
      </c>
      <c r="O44" s="114">
        <f t="shared" si="18"/>
        <v>0</v>
      </c>
      <c r="P44" s="114">
        <f t="shared" si="18"/>
        <v>0</v>
      </c>
      <c r="Q44" s="114">
        <f t="shared" si="18"/>
        <v>0</v>
      </c>
      <c r="R44" s="187"/>
      <c r="S44" s="148" t="s">
        <v>2</v>
      </c>
      <c r="T44" s="156">
        <f>SUM(T34:T43)</f>
        <v>0</v>
      </c>
      <c r="U44" s="150"/>
      <c r="V44" s="151"/>
    </row>
    <row r="45" spans="1:22" ht="16.5" customHeight="1" thickBot="1">
      <c r="A45" s="285"/>
      <c r="B45" s="286"/>
      <c r="C45" s="283" t="s">
        <v>44</v>
      </c>
      <c r="D45" s="284"/>
      <c r="E45" s="284"/>
      <c r="F45" s="284"/>
      <c r="G45" s="239"/>
      <c r="H45" s="238">
        <f>SUM(C44:I44)</f>
        <v>0</v>
      </c>
      <c r="I45" s="239"/>
      <c r="J45" s="283" t="s">
        <v>45</v>
      </c>
      <c r="K45" s="284"/>
      <c r="L45" s="284"/>
      <c r="M45" s="284"/>
      <c r="N45" s="239"/>
      <c r="O45" s="238">
        <f>SUM(J44:P44)</f>
        <v>0</v>
      </c>
      <c r="P45" s="239"/>
      <c r="Q45" s="281"/>
      <c r="R45" s="189"/>
      <c r="S45" s="275" t="s">
        <v>74</v>
      </c>
      <c r="T45" s="276"/>
      <c r="U45" s="276"/>
      <c r="V45" s="277"/>
    </row>
    <row r="46" spans="1:22" ht="16.5" customHeight="1" thickBot="1">
      <c r="A46" s="109"/>
      <c r="B46" s="110"/>
      <c r="C46" s="182" t="s">
        <v>13</v>
      </c>
      <c r="D46" s="184"/>
      <c r="E46" s="180"/>
      <c r="F46" s="181"/>
      <c r="G46" s="182" t="s">
        <v>22</v>
      </c>
      <c r="H46" s="183"/>
      <c r="I46" s="184"/>
      <c r="J46" s="180"/>
      <c r="K46" s="181"/>
      <c r="L46" s="182" t="s">
        <v>23</v>
      </c>
      <c r="M46" s="183"/>
      <c r="N46" s="184"/>
      <c r="O46" s="180"/>
      <c r="P46" s="181"/>
      <c r="Q46" s="282"/>
      <c r="R46" s="48"/>
      <c r="S46" s="278" t="s">
        <v>104</v>
      </c>
      <c r="T46" s="279"/>
      <c r="U46" s="279"/>
      <c r="V46" s="280"/>
    </row>
    <row r="47" spans="1:22" ht="12" customHeight="1">
      <c r="A47" s="187"/>
      <c r="B47" s="188"/>
      <c r="C47" s="188"/>
      <c r="D47" s="188"/>
      <c r="E47" s="188"/>
      <c r="F47" s="188"/>
      <c r="G47" s="188"/>
      <c r="H47" s="188"/>
      <c r="I47" s="188"/>
      <c r="J47" s="188"/>
      <c r="K47" s="188"/>
      <c r="L47" s="188"/>
      <c r="M47" s="188"/>
      <c r="N47" s="188"/>
      <c r="O47" s="188"/>
      <c r="P47" s="188"/>
      <c r="Q47" s="188"/>
      <c r="R47" s="189"/>
      <c r="S47" s="278" t="s">
        <v>105</v>
      </c>
      <c r="T47" s="279"/>
      <c r="U47" s="279"/>
      <c r="V47" s="280"/>
    </row>
    <row r="48" spans="1:22" ht="16.5" customHeight="1" thickBot="1">
      <c r="A48" s="41" t="s">
        <v>51</v>
      </c>
      <c r="B48" s="185"/>
      <c r="C48" s="185"/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5"/>
      <c r="R48" s="186"/>
      <c r="S48" s="272"/>
      <c r="T48" s="273"/>
      <c r="U48" s="273"/>
      <c r="V48" s="274"/>
    </row>
    <row r="49" spans="1:22" ht="16.5" customHeight="1">
      <c r="A49" s="187"/>
      <c r="B49" s="199"/>
      <c r="C49" s="199"/>
      <c r="D49" s="199"/>
      <c r="E49" s="199"/>
      <c r="F49" s="199"/>
      <c r="G49" s="199"/>
      <c r="H49" s="199"/>
      <c r="I49" s="199"/>
      <c r="J49" s="199"/>
      <c r="K49" s="199"/>
      <c r="L49" s="199"/>
      <c r="M49" s="199"/>
      <c r="N49" s="199"/>
      <c r="O49" s="199"/>
      <c r="P49" s="199"/>
      <c r="Q49" s="199"/>
      <c r="R49" s="200"/>
      <c r="S49" s="190"/>
      <c r="T49" s="191"/>
      <c r="U49" s="191"/>
      <c r="V49" s="192"/>
    </row>
    <row r="50" spans="1:22" ht="16.5" customHeight="1">
      <c r="A50" s="187"/>
      <c r="B50" s="199"/>
      <c r="C50" s="199"/>
      <c r="D50" s="199"/>
      <c r="E50" s="199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200"/>
      <c r="S50" s="193"/>
      <c r="T50" s="194"/>
      <c r="U50" s="194"/>
      <c r="V50" s="195"/>
    </row>
    <row r="51" spans="1:22" ht="16.5" customHeight="1">
      <c r="A51" s="187"/>
      <c r="B51" s="199"/>
      <c r="C51" s="199"/>
      <c r="D51" s="199"/>
      <c r="E51" s="199"/>
      <c r="F51" s="199"/>
      <c r="G51" s="199"/>
      <c r="H51" s="199"/>
      <c r="I51" s="199"/>
      <c r="J51" s="199"/>
      <c r="K51" s="199"/>
      <c r="L51" s="199"/>
      <c r="M51" s="199"/>
      <c r="N51" s="199"/>
      <c r="O51" s="199"/>
      <c r="P51" s="199"/>
      <c r="Q51" s="199"/>
      <c r="R51" s="200"/>
      <c r="S51" s="193"/>
      <c r="T51" s="194"/>
      <c r="U51" s="194"/>
      <c r="V51" s="195"/>
    </row>
    <row r="52" spans="1:22" ht="9" customHeight="1">
      <c r="A52" s="187"/>
      <c r="B52" s="188"/>
      <c r="C52" s="188"/>
      <c r="D52" s="188"/>
      <c r="E52" s="188"/>
      <c r="F52" s="188"/>
      <c r="G52" s="188"/>
      <c r="H52" s="188"/>
      <c r="I52" s="188"/>
      <c r="J52" s="188"/>
      <c r="K52" s="188"/>
      <c r="L52" s="188"/>
      <c r="M52" s="188"/>
      <c r="N52" s="188"/>
      <c r="O52" s="188"/>
      <c r="P52" s="188"/>
      <c r="Q52" s="188"/>
      <c r="R52" s="189"/>
      <c r="S52" s="193"/>
      <c r="T52" s="194"/>
      <c r="U52" s="194"/>
      <c r="V52" s="195"/>
    </row>
    <row r="53" spans="1:22" ht="15.75" customHeight="1">
      <c r="A53" s="243" t="s">
        <v>21</v>
      </c>
      <c r="B53" s="244"/>
      <c r="C53" s="244"/>
      <c r="D53" s="244"/>
      <c r="E53" s="244"/>
      <c r="F53" s="244"/>
      <c r="G53" s="244"/>
      <c r="H53" s="244"/>
      <c r="I53" s="188"/>
      <c r="J53" s="188"/>
      <c r="K53" s="188"/>
      <c r="L53" s="188"/>
      <c r="M53" s="188"/>
      <c r="N53" s="188"/>
      <c r="O53" s="188"/>
      <c r="P53" s="188"/>
      <c r="Q53" s="188"/>
      <c r="R53" s="189"/>
      <c r="S53" s="193"/>
      <c r="T53" s="194"/>
      <c r="U53" s="194"/>
      <c r="V53" s="195"/>
    </row>
    <row r="54" spans="1:22" ht="15.75" customHeight="1">
      <c r="A54" s="243" t="s">
        <v>20</v>
      </c>
      <c r="B54" s="244"/>
      <c r="C54" s="244"/>
      <c r="D54" s="244"/>
      <c r="E54" s="244"/>
      <c r="F54" s="244"/>
      <c r="G54" s="244"/>
      <c r="H54" s="244"/>
      <c r="I54" s="188"/>
      <c r="J54" s="188"/>
      <c r="K54" s="188"/>
      <c r="L54" s="188"/>
      <c r="M54" s="188"/>
      <c r="N54" s="188"/>
      <c r="O54" s="188"/>
      <c r="P54" s="188"/>
      <c r="Q54" s="188"/>
      <c r="R54" s="189"/>
      <c r="S54" s="193"/>
      <c r="T54" s="194"/>
      <c r="U54" s="194"/>
      <c r="V54" s="195"/>
    </row>
    <row r="55" spans="1:22" ht="12.75">
      <c r="A55" s="46"/>
      <c r="B55" s="228"/>
      <c r="C55" s="228"/>
      <c r="D55" s="228"/>
      <c r="E55" s="228"/>
      <c r="F55" s="178"/>
      <c r="G55" s="178"/>
      <c r="H55" s="178"/>
      <c r="I55" s="176"/>
      <c r="J55" s="176"/>
      <c r="K55" s="176"/>
      <c r="L55" s="176"/>
      <c r="M55" s="202"/>
      <c r="N55" s="202"/>
      <c r="O55" s="202"/>
      <c r="P55" s="202"/>
      <c r="Q55" s="202"/>
      <c r="R55" s="258"/>
      <c r="S55" s="193"/>
      <c r="T55" s="194"/>
      <c r="U55" s="194"/>
      <c r="V55" s="195"/>
    </row>
    <row r="56" spans="1:22" ht="12.75">
      <c r="A56" s="40" t="s">
        <v>46</v>
      </c>
      <c r="B56" s="229"/>
      <c r="C56" s="229"/>
      <c r="D56" s="229"/>
      <c r="E56" s="229"/>
      <c r="F56" s="179"/>
      <c r="G56" s="179"/>
      <c r="H56" s="179"/>
      <c r="I56" s="45"/>
      <c r="J56" s="232" t="s">
        <v>29</v>
      </c>
      <c r="K56" s="232"/>
      <c r="L56" s="232"/>
      <c r="M56" s="203"/>
      <c r="N56" s="203"/>
      <c r="O56" s="203"/>
      <c r="P56" s="203"/>
      <c r="Q56" s="259"/>
      <c r="R56" s="260"/>
      <c r="S56" s="193"/>
      <c r="T56" s="194"/>
      <c r="U56" s="194"/>
      <c r="V56" s="195"/>
    </row>
    <row r="57" spans="1:22" ht="16.5" customHeight="1" thickBot="1">
      <c r="A57" s="46"/>
      <c r="B57" s="201" t="s">
        <v>10</v>
      </c>
      <c r="C57" s="201"/>
      <c r="D57" s="201"/>
      <c r="E57" s="201"/>
      <c r="F57" s="201" t="s">
        <v>11</v>
      </c>
      <c r="G57" s="201"/>
      <c r="H57" s="201"/>
      <c r="I57" s="176"/>
      <c r="J57" s="176"/>
      <c r="K57" s="176"/>
      <c r="L57" s="176"/>
      <c r="M57" s="231" t="s">
        <v>10</v>
      </c>
      <c r="N57" s="231"/>
      <c r="O57" s="231"/>
      <c r="P57" s="231"/>
      <c r="Q57" s="176" t="s">
        <v>11</v>
      </c>
      <c r="R57" s="177"/>
      <c r="S57" s="193"/>
      <c r="T57" s="194"/>
      <c r="U57" s="194"/>
      <c r="V57" s="195"/>
    </row>
    <row r="58" spans="1:22" ht="15.75" customHeight="1">
      <c r="A58" s="187"/>
      <c r="B58" s="188"/>
      <c r="C58" s="188"/>
      <c r="D58" s="188"/>
      <c r="E58" s="188"/>
      <c r="F58" s="188"/>
      <c r="G58" s="188"/>
      <c r="H58" s="188"/>
      <c r="I58" s="189"/>
      <c r="J58" s="248" t="s">
        <v>54</v>
      </c>
      <c r="K58" s="249"/>
      <c r="L58" s="249"/>
      <c r="M58" s="249"/>
      <c r="N58" s="249"/>
      <c r="O58" s="249"/>
      <c r="P58" s="249"/>
      <c r="Q58" s="249"/>
      <c r="R58" s="250"/>
      <c r="S58" s="193"/>
      <c r="T58" s="194"/>
      <c r="U58" s="194"/>
      <c r="V58" s="195"/>
    </row>
    <row r="59" spans="1:22" ht="12.75">
      <c r="A59" s="46"/>
      <c r="B59" s="228"/>
      <c r="C59" s="228"/>
      <c r="D59" s="228"/>
      <c r="E59" s="228"/>
      <c r="F59" s="178"/>
      <c r="G59" s="178"/>
      <c r="H59" s="178"/>
      <c r="I59" s="188"/>
      <c r="J59" s="251"/>
      <c r="K59" s="252"/>
      <c r="L59" s="252"/>
      <c r="M59" s="252"/>
      <c r="N59" s="252"/>
      <c r="O59" s="252"/>
      <c r="P59" s="252"/>
      <c r="Q59" s="252"/>
      <c r="R59" s="253"/>
      <c r="S59" s="193"/>
      <c r="T59" s="194"/>
      <c r="U59" s="194"/>
      <c r="V59" s="195"/>
    </row>
    <row r="60" spans="1:22" ht="12.75">
      <c r="A60" s="40" t="s">
        <v>47</v>
      </c>
      <c r="B60" s="229"/>
      <c r="C60" s="229"/>
      <c r="D60" s="229"/>
      <c r="E60" s="229"/>
      <c r="F60" s="179"/>
      <c r="G60" s="179"/>
      <c r="H60" s="179"/>
      <c r="I60" s="188"/>
      <c r="J60" s="255" t="s">
        <v>52</v>
      </c>
      <c r="K60" s="256"/>
      <c r="L60" s="256"/>
      <c r="M60" s="256"/>
      <c r="N60" s="256"/>
      <c r="O60" s="256"/>
      <c r="P60" s="256"/>
      <c r="Q60" s="256"/>
      <c r="R60" s="257"/>
      <c r="S60" s="193"/>
      <c r="T60" s="194"/>
      <c r="U60" s="194"/>
      <c r="V60" s="195"/>
    </row>
    <row r="61" spans="1:22" ht="13.5" thickBot="1">
      <c r="A61" s="47"/>
      <c r="B61" s="204" t="s">
        <v>10</v>
      </c>
      <c r="C61" s="204"/>
      <c r="D61" s="204"/>
      <c r="E61" s="204"/>
      <c r="F61" s="204" t="s">
        <v>11</v>
      </c>
      <c r="G61" s="204"/>
      <c r="H61" s="204"/>
      <c r="I61" s="254"/>
      <c r="J61" s="245" t="s">
        <v>53</v>
      </c>
      <c r="K61" s="246"/>
      <c r="L61" s="246"/>
      <c r="M61" s="246"/>
      <c r="N61" s="246"/>
      <c r="O61" s="246"/>
      <c r="P61" s="246"/>
      <c r="Q61" s="246"/>
      <c r="R61" s="247"/>
      <c r="S61" s="196"/>
      <c r="T61" s="197"/>
      <c r="U61" s="197"/>
      <c r="V61" s="198"/>
    </row>
    <row r="62" ht="12.75">
      <c r="R62"/>
    </row>
    <row r="63" ht="12.75">
      <c r="R63"/>
    </row>
    <row r="64" spans="19:21" ht="12.75">
      <c r="S64" s="132"/>
      <c r="T64" s="73"/>
      <c r="U64" s="73"/>
    </row>
    <row r="65" spans="19:21" ht="12.75">
      <c r="S65" s="132"/>
      <c r="T65" s="73"/>
      <c r="U65" s="73"/>
    </row>
    <row r="66" spans="19:21" ht="12.75">
      <c r="S66" s="132"/>
      <c r="T66" s="73"/>
      <c r="U66" s="73"/>
    </row>
  </sheetData>
  <sheetProtection/>
  <mergeCells count="78">
    <mergeCell ref="S48:V48"/>
    <mergeCell ref="A47:R47"/>
    <mergeCell ref="S45:V45"/>
    <mergeCell ref="S46:V46"/>
    <mergeCell ref="S47:V47"/>
    <mergeCell ref="Q45:Q46"/>
    <mergeCell ref="H45:I45"/>
    <mergeCell ref="C45:G45"/>
    <mergeCell ref="J45:N45"/>
    <mergeCell ref="A45:B45"/>
    <mergeCell ref="X6:AC6"/>
    <mergeCell ref="X7:AC7"/>
    <mergeCell ref="I6:J6"/>
    <mergeCell ref="K6:L6"/>
    <mergeCell ref="O6:R6"/>
    <mergeCell ref="A7:P7"/>
    <mergeCell ref="Q7:R13"/>
    <mergeCell ref="J8:K8"/>
    <mergeCell ref="F61:H61"/>
    <mergeCell ref="A53:H53"/>
    <mergeCell ref="A54:H54"/>
    <mergeCell ref="J61:R61"/>
    <mergeCell ref="A58:I58"/>
    <mergeCell ref="J58:R59"/>
    <mergeCell ref="I57:L57"/>
    <mergeCell ref="I59:I61"/>
    <mergeCell ref="J60:R60"/>
    <mergeCell ref="Q55:R56"/>
    <mergeCell ref="A1:A2"/>
    <mergeCell ref="A3:A4"/>
    <mergeCell ref="B3:R4"/>
    <mergeCell ref="I53:R54"/>
    <mergeCell ref="A49:A51"/>
    <mergeCell ref="O45:P45"/>
    <mergeCell ref="C12:P12"/>
    <mergeCell ref="E8:F8"/>
    <mergeCell ref="N10:P10"/>
    <mergeCell ref="B8:D8"/>
    <mergeCell ref="R33:R45"/>
    <mergeCell ref="B59:E60"/>
    <mergeCell ref="E10:K10"/>
    <mergeCell ref="B55:E56"/>
    <mergeCell ref="M57:P57"/>
    <mergeCell ref="J56:L56"/>
    <mergeCell ref="C46:D46"/>
    <mergeCell ref="E46:F46"/>
    <mergeCell ref="G46:I46"/>
    <mergeCell ref="B10:D10"/>
    <mergeCell ref="B1:R1"/>
    <mergeCell ref="B2:R2"/>
    <mergeCell ref="F6:H6"/>
    <mergeCell ref="G8:H8"/>
    <mergeCell ref="B6:D6"/>
    <mergeCell ref="B5:R5"/>
    <mergeCell ref="S31:V31"/>
    <mergeCell ref="S8:V9"/>
    <mergeCell ref="O8:P8"/>
    <mergeCell ref="A9:P9"/>
    <mergeCell ref="L10:M10"/>
    <mergeCell ref="A11:P11"/>
    <mergeCell ref="A12:B12"/>
    <mergeCell ref="S49:V61"/>
    <mergeCell ref="B49:R49"/>
    <mergeCell ref="B50:R50"/>
    <mergeCell ref="B51:R51"/>
    <mergeCell ref="F59:H60"/>
    <mergeCell ref="F57:H57"/>
    <mergeCell ref="M55:P56"/>
    <mergeCell ref="B61:E61"/>
    <mergeCell ref="B57:E57"/>
    <mergeCell ref="I55:L55"/>
    <mergeCell ref="Q57:R57"/>
    <mergeCell ref="F55:H56"/>
    <mergeCell ref="J46:K46"/>
    <mergeCell ref="L46:N46"/>
    <mergeCell ref="O46:P46"/>
    <mergeCell ref="B48:R48"/>
    <mergeCell ref="A52:R52"/>
  </mergeCells>
  <printOptions horizontalCentered="1" verticalCentered="1"/>
  <pageMargins left="0.25" right="0.25" top="0.25" bottom="0.25" header="0.5" footer="0"/>
  <pageSetup blackAndWhite="1" fitToHeight="1" fitToWidth="1" horizontalDpi="600" verticalDpi="600" orientation="landscape" scale="68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C66"/>
  <sheetViews>
    <sheetView showZeros="0" zoomScalePageLayoutView="0" workbookViewId="0" topLeftCell="A1">
      <selection activeCell="D29" sqref="D29"/>
    </sheetView>
  </sheetViews>
  <sheetFormatPr defaultColWidth="9.140625" defaultRowHeight="12.75"/>
  <cols>
    <col min="1" max="1" width="13.00390625" style="0" customWidth="1"/>
    <col min="2" max="2" width="14.140625" style="0" customWidth="1"/>
    <col min="3" max="7" width="5.57421875" style="0" customWidth="1"/>
    <col min="8" max="8" width="5.421875" style="0" customWidth="1"/>
    <col min="9" max="9" width="5.57421875" style="0" customWidth="1"/>
    <col min="10" max="12" width="5.421875" style="0" customWidth="1"/>
    <col min="13" max="13" width="5.57421875" style="0" customWidth="1"/>
    <col min="14" max="15" width="5.421875" style="0" customWidth="1"/>
    <col min="16" max="16" width="5.28125" style="0" customWidth="1"/>
    <col min="17" max="17" width="6.421875" style="0" bestFit="1" customWidth="1"/>
    <col min="18" max="18" width="7.7109375" style="3" bestFit="1" customWidth="1"/>
    <col min="19" max="19" width="13.28125" style="115" customWidth="1"/>
    <col min="20" max="20" width="12.00390625" style="50" customWidth="1"/>
    <col min="21" max="21" width="10.7109375" style="50" customWidth="1"/>
    <col min="22" max="22" width="10.28125" style="50" customWidth="1"/>
    <col min="23" max="23" width="6.140625" style="50" customWidth="1"/>
    <col min="24" max="24" width="14.57421875" style="50" customWidth="1"/>
    <col min="25" max="25" width="10.28125" style="50" bestFit="1" customWidth="1"/>
    <col min="26" max="26" width="11.00390625" style="50" customWidth="1"/>
    <col min="27" max="27" width="10.28125" style="50" bestFit="1" customWidth="1"/>
    <col min="28" max="29" width="12.28125" style="50" bestFit="1" customWidth="1"/>
    <col min="30" max="16384" width="9.140625" style="50" customWidth="1"/>
  </cols>
  <sheetData>
    <row r="1" spans="1:22" ht="12.75">
      <c r="A1" s="234" t="s">
        <v>59</v>
      </c>
      <c r="B1" s="218" t="s">
        <v>14</v>
      </c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9"/>
      <c r="S1" s="127"/>
      <c r="T1" s="116" t="s">
        <v>106</v>
      </c>
      <c r="U1" s="117"/>
      <c r="V1" s="118"/>
    </row>
    <row r="2" spans="1:22" ht="12.75">
      <c r="A2" s="235"/>
      <c r="B2" s="201" t="s">
        <v>71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20"/>
      <c r="S2" s="128"/>
      <c r="T2" s="53"/>
      <c r="U2" s="53"/>
      <c r="V2" s="54"/>
    </row>
    <row r="3" spans="1:22" ht="12.75">
      <c r="A3" s="235" t="s">
        <v>91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6"/>
      <c r="S3" s="128"/>
      <c r="T3" s="53" t="s">
        <v>72</v>
      </c>
      <c r="U3" s="53"/>
      <c r="V3" s="54"/>
    </row>
    <row r="4" spans="1:22" ht="13.5" thickBot="1">
      <c r="A4" s="237"/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6"/>
      <c r="S4" s="128"/>
      <c r="T4" s="119" t="s">
        <v>60</v>
      </c>
      <c r="U4" s="53"/>
      <c r="V4" s="54"/>
    </row>
    <row r="5" spans="1:22" ht="16.5" thickBot="1">
      <c r="A5" s="152"/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6"/>
      <c r="S5" s="128"/>
      <c r="T5" s="119" t="s">
        <v>61</v>
      </c>
      <c r="U5" s="53"/>
      <c r="V5" s="54"/>
    </row>
    <row r="6" spans="1:29" ht="13.5" thickBot="1">
      <c r="A6" s="40" t="s">
        <v>16</v>
      </c>
      <c r="B6" s="224">
        <f>'Pay05_02-21-12'!B6:D6</f>
        <v>0</v>
      </c>
      <c r="C6" s="224"/>
      <c r="D6" s="224"/>
      <c r="E6" s="42" t="s">
        <v>58</v>
      </c>
      <c r="F6" s="222">
        <f>'Pay05_02-21-12'!F6:H6</f>
        <v>0</v>
      </c>
      <c r="G6" s="222"/>
      <c r="H6" s="222"/>
      <c r="I6" s="267" t="s">
        <v>31</v>
      </c>
      <c r="J6" s="267"/>
      <c r="K6" s="268">
        <f>'Pay05_02-21-12'!K6:L6</f>
        <v>0</v>
      </c>
      <c r="L6" s="268"/>
      <c r="M6" s="39"/>
      <c r="N6" s="44" t="s">
        <v>42</v>
      </c>
      <c r="O6" s="224">
        <f>'Pay05_02-21-12'!O6:R6</f>
        <v>0</v>
      </c>
      <c r="P6" s="224"/>
      <c r="Q6" s="224"/>
      <c r="R6" s="269"/>
      <c r="S6" s="128"/>
      <c r="T6" s="119" t="s">
        <v>62</v>
      </c>
      <c r="U6" s="53"/>
      <c r="V6" s="54"/>
      <c r="X6" s="261" t="s">
        <v>41</v>
      </c>
      <c r="Y6" s="262"/>
      <c r="Z6" s="262"/>
      <c r="AA6" s="262"/>
      <c r="AB6" s="262"/>
      <c r="AC6" s="263"/>
    </row>
    <row r="7" spans="1:29" ht="6" customHeight="1" thickBot="1">
      <c r="A7" s="213"/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270"/>
      <c r="R7" s="271"/>
      <c r="S7" s="129"/>
      <c r="T7" s="120"/>
      <c r="U7" s="120"/>
      <c r="V7" s="121"/>
      <c r="X7" s="264"/>
      <c r="Y7" s="265"/>
      <c r="Z7" s="265"/>
      <c r="AA7" s="265"/>
      <c r="AB7" s="265"/>
      <c r="AC7" s="266"/>
    </row>
    <row r="8" spans="1:29" ht="15" customHeight="1">
      <c r="A8" s="40" t="s">
        <v>17</v>
      </c>
      <c r="B8" s="224">
        <f>'Pay05_02-21-12'!B8:D8</f>
        <v>0</v>
      </c>
      <c r="C8" s="224"/>
      <c r="D8" s="224"/>
      <c r="E8" s="232" t="s">
        <v>18</v>
      </c>
      <c r="F8" s="232"/>
      <c r="G8" s="223">
        <f>'Pay05_02-21-12'!G8:H8+14</f>
        <v>40961</v>
      </c>
      <c r="H8" s="223"/>
      <c r="I8" s="43" t="s">
        <v>19</v>
      </c>
      <c r="J8" s="223">
        <f>G8+13</f>
        <v>40974</v>
      </c>
      <c r="K8" s="223"/>
      <c r="L8" s="39"/>
      <c r="M8" s="42" t="s">
        <v>12</v>
      </c>
      <c r="N8" s="15">
        <f>'Pay05_02-21-12'!N8</f>
        <v>0</v>
      </c>
      <c r="O8" s="188"/>
      <c r="P8" s="188"/>
      <c r="Q8" s="188"/>
      <c r="R8" s="189"/>
      <c r="S8" s="207"/>
      <c r="T8" s="208"/>
      <c r="U8" s="208"/>
      <c r="V8" s="209"/>
      <c r="X8" s="52" t="s">
        <v>24</v>
      </c>
      <c r="Y8" s="34"/>
      <c r="Z8" s="53"/>
      <c r="AA8" s="53"/>
      <c r="AB8" s="53"/>
      <c r="AC8" s="54"/>
    </row>
    <row r="9" spans="1:29" ht="6" customHeight="1" thickBot="1">
      <c r="A9" s="213"/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88"/>
      <c r="R9" s="189"/>
      <c r="S9" s="210"/>
      <c r="T9" s="211"/>
      <c r="U9" s="211"/>
      <c r="V9" s="212"/>
      <c r="X9" s="52"/>
      <c r="Y9" s="34"/>
      <c r="Z9" s="53"/>
      <c r="AA9" s="53"/>
      <c r="AB9" s="53"/>
      <c r="AC9" s="54"/>
    </row>
    <row r="10" spans="1:29" ht="13.5" customHeight="1">
      <c r="A10" s="41" t="s">
        <v>48</v>
      </c>
      <c r="B10" s="233">
        <f>'Pay05_02-21-12'!B10:D10</f>
        <v>0</v>
      </c>
      <c r="C10" s="233"/>
      <c r="D10" s="233"/>
      <c r="E10" s="230" t="s">
        <v>49</v>
      </c>
      <c r="F10" s="230"/>
      <c r="G10" s="230"/>
      <c r="H10" s="230"/>
      <c r="I10" s="230"/>
      <c r="J10" s="230"/>
      <c r="K10" s="230"/>
      <c r="L10" s="214">
        <f>J8+10</f>
        <v>40984</v>
      </c>
      <c r="M10" s="215"/>
      <c r="N10" s="287"/>
      <c r="O10" s="188"/>
      <c r="P10" s="188"/>
      <c r="Q10" s="188"/>
      <c r="R10" s="188"/>
      <c r="S10" s="130"/>
      <c r="T10" s="122"/>
      <c r="U10" s="123"/>
      <c r="V10" s="123"/>
      <c r="X10" s="52"/>
      <c r="Y10" s="34"/>
      <c r="Z10" s="53"/>
      <c r="AA10" s="53"/>
      <c r="AB10" s="53"/>
      <c r="AC10" s="54"/>
    </row>
    <row r="11" spans="1:29" ht="13.5" customHeight="1" thickBot="1">
      <c r="A11" s="213"/>
      <c r="B11" s="176"/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88"/>
      <c r="R11" s="188"/>
      <c r="S11" s="131"/>
      <c r="T11" s="124"/>
      <c r="U11" s="124"/>
      <c r="V11" s="125"/>
      <c r="X11" s="52" t="s">
        <v>35</v>
      </c>
      <c r="Y11" s="32">
        <f>Y8/2080</f>
        <v>0</v>
      </c>
      <c r="Z11" s="53"/>
      <c r="AA11" s="53"/>
      <c r="AB11" s="53"/>
      <c r="AC11" s="54"/>
    </row>
    <row r="12" spans="1:29" ht="14.25" customHeight="1" thickBot="1">
      <c r="A12" s="216"/>
      <c r="B12" s="217"/>
      <c r="C12" s="240" t="s">
        <v>43</v>
      </c>
      <c r="D12" s="241"/>
      <c r="E12" s="241"/>
      <c r="F12" s="241"/>
      <c r="G12" s="241"/>
      <c r="H12" s="241"/>
      <c r="I12" s="241"/>
      <c r="J12" s="241"/>
      <c r="K12" s="241"/>
      <c r="L12" s="241"/>
      <c r="M12" s="241"/>
      <c r="N12" s="241"/>
      <c r="O12" s="241"/>
      <c r="P12" s="242"/>
      <c r="Q12" s="188"/>
      <c r="R12" s="188"/>
      <c r="S12" s="131"/>
      <c r="T12" s="124" t="s">
        <v>63</v>
      </c>
      <c r="U12" s="124"/>
      <c r="V12" s="125"/>
      <c r="X12" s="52" t="s">
        <v>36</v>
      </c>
      <c r="Y12" s="33"/>
      <c r="Z12" s="53"/>
      <c r="AA12" s="53"/>
      <c r="AB12" s="53"/>
      <c r="AC12" s="54"/>
    </row>
    <row r="13" spans="1:29" ht="13.5" thickBot="1">
      <c r="A13" s="77" t="s">
        <v>56</v>
      </c>
      <c r="B13" s="78" t="s">
        <v>55</v>
      </c>
      <c r="C13" s="81">
        <f>G8</f>
        <v>40961</v>
      </c>
      <c r="D13" s="82">
        <f aca="true" t="shared" si="0" ref="D13:P13">C13+1</f>
        <v>40962</v>
      </c>
      <c r="E13" s="83">
        <f t="shared" si="0"/>
        <v>40963</v>
      </c>
      <c r="F13" s="82">
        <f t="shared" si="0"/>
        <v>40964</v>
      </c>
      <c r="G13" s="83">
        <f t="shared" si="0"/>
        <v>40965</v>
      </c>
      <c r="H13" s="82">
        <f t="shared" si="0"/>
        <v>40966</v>
      </c>
      <c r="I13" s="83">
        <f t="shared" si="0"/>
        <v>40967</v>
      </c>
      <c r="J13" s="84">
        <f t="shared" si="0"/>
        <v>40968</v>
      </c>
      <c r="K13" s="83">
        <f t="shared" si="0"/>
        <v>40969</v>
      </c>
      <c r="L13" s="82">
        <f t="shared" si="0"/>
        <v>40970</v>
      </c>
      <c r="M13" s="83">
        <f t="shared" si="0"/>
        <v>40971</v>
      </c>
      <c r="N13" s="82">
        <f t="shared" si="0"/>
        <v>40972</v>
      </c>
      <c r="O13" s="83">
        <f t="shared" si="0"/>
        <v>40973</v>
      </c>
      <c r="P13" s="85">
        <f t="shared" si="0"/>
        <v>40974</v>
      </c>
      <c r="Q13" s="188"/>
      <c r="R13" s="188"/>
      <c r="S13" s="131"/>
      <c r="T13" s="124" t="s">
        <v>75</v>
      </c>
      <c r="U13" s="124"/>
      <c r="V13" s="125"/>
      <c r="X13" s="55"/>
      <c r="Y13" s="51" t="s">
        <v>37</v>
      </c>
      <c r="Z13" s="51" t="s">
        <v>37</v>
      </c>
      <c r="AA13" s="51" t="s">
        <v>25</v>
      </c>
      <c r="AB13" s="51" t="s">
        <v>27</v>
      </c>
      <c r="AC13" s="56" t="s">
        <v>2</v>
      </c>
    </row>
    <row r="14" spans="1:29" ht="13.5" thickBot="1">
      <c r="A14" s="79" t="s">
        <v>57</v>
      </c>
      <c r="B14" s="80" t="s">
        <v>50</v>
      </c>
      <c r="C14" s="86">
        <f aca="true" t="shared" si="1" ref="C14:P14">WEEKDAY(C13)</f>
        <v>4</v>
      </c>
      <c r="D14" s="87">
        <f t="shared" si="1"/>
        <v>5</v>
      </c>
      <c r="E14" s="88">
        <f t="shared" si="1"/>
        <v>6</v>
      </c>
      <c r="F14" s="87">
        <f t="shared" si="1"/>
        <v>7</v>
      </c>
      <c r="G14" s="88">
        <f t="shared" si="1"/>
        <v>1</v>
      </c>
      <c r="H14" s="87">
        <f t="shared" si="1"/>
        <v>2</v>
      </c>
      <c r="I14" s="88">
        <f t="shared" si="1"/>
        <v>3</v>
      </c>
      <c r="J14" s="89">
        <f t="shared" si="1"/>
        <v>4</v>
      </c>
      <c r="K14" s="88">
        <f t="shared" si="1"/>
        <v>5</v>
      </c>
      <c r="L14" s="87">
        <f t="shared" si="1"/>
        <v>6</v>
      </c>
      <c r="M14" s="88">
        <f t="shared" si="1"/>
        <v>7</v>
      </c>
      <c r="N14" s="87">
        <f t="shared" si="1"/>
        <v>1</v>
      </c>
      <c r="O14" s="88">
        <f t="shared" si="1"/>
        <v>2</v>
      </c>
      <c r="P14" s="90">
        <f t="shared" si="1"/>
        <v>3</v>
      </c>
      <c r="Q14" s="91" t="s">
        <v>2</v>
      </c>
      <c r="R14" s="142" t="s">
        <v>15</v>
      </c>
      <c r="S14" s="131"/>
      <c r="T14" s="124" t="s">
        <v>65</v>
      </c>
      <c r="U14" s="124"/>
      <c r="V14" s="125"/>
      <c r="X14" s="57"/>
      <c r="Y14" s="58" t="s">
        <v>38</v>
      </c>
      <c r="Z14" s="58" t="s">
        <v>39</v>
      </c>
      <c r="AA14" s="58" t="s">
        <v>26</v>
      </c>
      <c r="AB14" s="58" t="s">
        <v>28</v>
      </c>
      <c r="AC14" s="59" t="s">
        <v>40</v>
      </c>
    </row>
    <row r="15" spans="1:29" ht="15.75" customHeight="1">
      <c r="A15" s="172">
        <f>'Pay05_02-21-12'!A15</f>
        <v>0</v>
      </c>
      <c r="B15" s="157">
        <f>'Pay05_02-21-12'!B15</f>
        <v>1</v>
      </c>
      <c r="C15" s="27"/>
      <c r="D15" s="28"/>
      <c r="E15" s="29"/>
      <c r="F15" s="7"/>
      <c r="G15" s="8"/>
      <c r="H15" s="28"/>
      <c r="I15" s="29"/>
      <c r="J15" s="30"/>
      <c r="K15" s="29"/>
      <c r="L15" s="28"/>
      <c r="M15" s="8"/>
      <c r="N15" s="7"/>
      <c r="O15" s="29"/>
      <c r="P15" s="31"/>
      <c r="Q15" s="93">
        <f>SUM(C15:P15)</f>
        <v>0</v>
      </c>
      <c r="R15" s="161">
        <f>ROUND(IF(Q15&gt;0,Q15/$Q$32,B15),2)</f>
        <v>1</v>
      </c>
      <c r="S15" s="158"/>
      <c r="T15" s="124" t="s">
        <v>76</v>
      </c>
      <c r="U15" s="124"/>
      <c r="V15" s="125"/>
      <c r="X15" s="173">
        <f aca="true" t="shared" si="2" ref="X15:X20">A15</f>
        <v>0</v>
      </c>
      <c r="Y15" s="36"/>
      <c r="Z15" s="60">
        <f aca="true" t="shared" si="3" ref="Z15:Z20">(AA15+AB15)*Y15</f>
        <v>0</v>
      </c>
      <c r="AA15" s="61">
        <f aca="true" t="shared" si="4" ref="AA15:AA20">IF($B$32&gt;0,80*$Y$11*R15,($Y$11*Q15)+($Y$11*$Q$43*R15))</f>
        <v>0</v>
      </c>
      <c r="AB15" s="62">
        <f aca="true" t="shared" si="5" ref="AB15:AB20">AA15*$Y$12</f>
        <v>0</v>
      </c>
      <c r="AC15" s="62">
        <f aca="true" t="shared" si="6" ref="AC15:AC20">SUM(Z15:AB15)</f>
        <v>0</v>
      </c>
    </row>
    <row r="16" spans="1:29" ht="15.75" customHeight="1">
      <c r="A16" s="172">
        <f>'Pay05_02-21-12'!A16</f>
        <v>0</v>
      </c>
      <c r="B16" s="157">
        <f>'Pay05_02-21-12'!B16</f>
        <v>0</v>
      </c>
      <c r="C16" s="10"/>
      <c r="D16" s="2"/>
      <c r="E16" s="1"/>
      <c r="F16" s="2"/>
      <c r="G16" s="1"/>
      <c r="H16" s="2"/>
      <c r="I16" s="1"/>
      <c r="J16" s="6"/>
      <c r="K16" s="1"/>
      <c r="L16" s="2"/>
      <c r="M16" s="1"/>
      <c r="N16" s="2"/>
      <c r="O16" s="1"/>
      <c r="P16" s="13"/>
      <c r="Q16" s="93">
        <f aca="true" t="shared" si="7" ref="Q16:Q31">SUM(C16:P16)</f>
        <v>0</v>
      </c>
      <c r="R16" s="162">
        <f aca="true" t="shared" si="8" ref="R16:R31">ROUND(IF(Q16&gt;0,Q16/$Q$32,B16),2)</f>
        <v>0</v>
      </c>
      <c r="S16" s="158"/>
      <c r="T16" s="124" t="s">
        <v>66</v>
      </c>
      <c r="U16" s="124"/>
      <c r="V16" s="125"/>
      <c r="X16" s="174">
        <f t="shared" si="2"/>
        <v>0</v>
      </c>
      <c r="Y16" s="37"/>
      <c r="Z16" s="63">
        <f t="shared" si="3"/>
        <v>0</v>
      </c>
      <c r="AA16" s="64">
        <f t="shared" si="4"/>
        <v>0</v>
      </c>
      <c r="AB16" s="65">
        <f t="shared" si="5"/>
        <v>0</v>
      </c>
      <c r="AC16" s="65">
        <f t="shared" si="6"/>
        <v>0</v>
      </c>
    </row>
    <row r="17" spans="1:29" ht="15.75" customHeight="1">
      <c r="A17" s="172">
        <f>'Pay05_02-21-12'!A17</f>
        <v>0</v>
      </c>
      <c r="B17" s="157">
        <f>'Pay05_02-21-12'!B17</f>
        <v>0</v>
      </c>
      <c r="C17" s="10"/>
      <c r="D17" s="2"/>
      <c r="E17" s="49"/>
      <c r="F17" s="2"/>
      <c r="G17" s="1"/>
      <c r="H17" s="2"/>
      <c r="I17" s="1"/>
      <c r="J17" s="6"/>
      <c r="K17" s="1"/>
      <c r="L17" s="2"/>
      <c r="M17" s="1"/>
      <c r="N17" s="2"/>
      <c r="O17" s="1"/>
      <c r="P17" s="13"/>
      <c r="Q17" s="93">
        <f t="shared" si="7"/>
        <v>0</v>
      </c>
      <c r="R17" s="162">
        <f t="shared" si="8"/>
        <v>0</v>
      </c>
      <c r="S17" s="158"/>
      <c r="T17" s="124" t="s">
        <v>64</v>
      </c>
      <c r="U17" s="124"/>
      <c r="V17" s="125"/>
      <c r="X17" s="174">
        <f t="shared" si="2"/>
        <v>0</v>
      </c>
      <c r="Y17" s="37"/>
      <c r="Z17" s="63">
        <f t="shared" si="3"/>
        <v>0</v>
      </c>
      <c r="AA17" s="64">
        <f t="shared" si="4"/>
        <v>0</v>
      </c>
      <c r="AB17" s="65">
        <f t="shared" si="5"/>
        <v>0</v>
      </c>
      <c r="AC17" s="65">
        <f t="shared" si="6"/>
        <v>0</v>
      </c>
    </row>
    <row r="18" spans="1:29" ht="15.75" customHeight="1">
      <c r="A18" s="172">
        <f>'Pay05_02-21-12'!A18</f>
        <v>0</v>
      </c>
      <c r="B18" s="157">
        <f>'Pay05_02-21-12'!B18</f>
        <v>0</v>
      </c>
      <c r="C18" s="10"/>
      <c r="D18" s="2"/>
      <c r="E18" s="1"/>
      <c r="F18" s="2"/>
      <c r="G18" s="1"/>
      <c r="H18" s="2"/>
      <c r="I18" s="1"/>
      <c r="J18" s="6"/>
      <c r="K18" s="1"/>
      <c r="L18" s="2"/>
      <c r="M18" s="1"/>
      <c r="N18" s="2"/>
      <c r="O18" s="1"/>
      <c r="P18" s="13"/>
      <c r="Q18" s="93">
        <f t="shared" si="7"/>
        <v>0</v>
      </c>
      <c r="R18" s="162">
        <f t="shared" si="8"/>
        <v>0</v>
      </c>
      <c r="S18" s="158"/>
      <c r="T18" s="124" t="s">
        <v>67</v>
      </c>
      <c r="U18" s="124"/>
      <c r="V18" s="125"/>
      <c r="X18" s="174">
        <f t="shared" si="2"/>
        <v>0</v>
      </c>
      <c r="Y18" s="37"/>
      <c r="Z18" s="63">
        <f t="shared" si="3"/>
        <v>0</v>
      </c>
      <c r="AA18" s="64">
        <f t="shared" si="4"/>
        <v>0</v>
      </c>
      <c r="AB18" s="65">
        <f t="shared" si="5"/>
        <v>0</v>
      </c>
      <c r="AC18" s="65">
        <f t="shared" si="6"/>
        <v>0</v>
      </c>
    </row>
    <row r="19" spans="1:29" ht="15.75" customHeight="1">
      <c r="A19" s="172">
        <f>'Pay05_02-21-12'!A19</f>
        <v>0</v>
      </c>
      <c r="B19" s="157">
        <f>'Pay05_02-21-12'!B19</f>
        <v>0</v>
      </c>
      <c r="C19" s="10"/>
      <c r="D19" s="2"/>
      <c r="E19" s="1"/>
      <c r="F19" s="2"/>
      <c r="G19" s="1"/>
      <c r="H19" s="2"/>
      <c r="I19" s="1"/>
      <c r="J19" s="6"/>
      <c r="K19" s="1"/>
      <c r="L19" s="2"/>
      <c r="M19" s="1"/>
      <c r="N19" s="2"/>
      <c r="O19" s="1"/>
      <c r="P19" s="13"/>
      <c r="Q19" s="93">
        <f t="shared" si="7"/>
        <v>0</v>
      </c>
      <c r="R19" s="162">
        <f t="shared" si="8"/>
        <v>0</v>
      </c>
      <c r="S19" s="158"/>
      <c r="T19" s="124" t="s">
        <v>73</v>
      </c>
      <c r="U19" s="124"/>
      <c r="V19" s="125"/>
      <c r="X19" s="174">
        <f t="shared" si="2"/>
        <v>0</v>
      </c>
      <c r="Y19" s="37"/>
      <c r="Z19" s="63">
        <f t="shared" si="3"/>
        <v>0</v>
      </c>
      <c r="AA19" s="64">
        <f t="shared" si="4"/>
        <v>0</v>
      </c>
      <c r="AB19" s="65">
        <f t="shared" si="5"/>
        <v>0</v>
      </c>
      <c r="AC19" s="65">
        <f t="shared" si="6"/>
        <v>0</v>
      </c>
    </row>
    <row r="20" spans="1:29" ht="15.75" customHeight="1" thickBot="1">
      <c r="A20" s="172">
        <f>'Pay05_02-21-12'!A20</f>
        <v>0</v>
      </c>
      <c r="B20" s="157">
        <f>'Pay05_02-21-12'!B20</f>
        <v>0</v>
      </c>
      <c r="C20" s="10"/>
      <c r="D20" s="2"/>
      <c r="E20" s="1"/>
      <c r="F20" s="159"/>
      <c r="G20" s="159"/>
      <c r="H20" s="159"/>
      <c r="I20" s="13"/>
      <c r="J20" s="10"/>
      <c r="K20" s="159"/>
      <c r="L20" s="159"/>
      <c r="M20" s="2"/>
      <c r="N20" s="2"/>
      <c r="O20" s="1"/>
      <c r="P20" s="13"/>
      <c r="Q20" s="93">
        <f t="shared" si="7"/>
        <v>0</v>
      </c>
      <c r="R20" s="162">
        <f t="shared" si="8"/>
        <v>0</v>
      </c>
      <c r="S20" s="160"/>
      <c r="T20" s="126"/>
      <c r="U20" s="143"/>
      <c r="V20" s="144"/>
      <c r="X20" s="174">
        <f t="shared" si="2"/>
        <v>0</v>
      </c>
      <c r="Y20" s="37"/>
      <c r="Z20" s="63">
        <f t="shared" si="3"/>
        <v>0</v>
      </c>
      <c r="AA20" s="64">
        <f t="shared" si="4"/>
        <v>0</v>
      </c>
      <c r="AB20" s="65">
        <f t="shared" si="5"/>
        <v>0</v>
      </c>
      <c r="AC20" s="65">
        <f t="shared" si="6"/>
        <v>0</v>
      </c>
    </row>
    <row r="21" spans="1:29" ht="15.75" customHeight="1">
      <c r="A21" s="172">
        <f>'Pay05_02-21-12'!A21</f>
        <v>0</v>
      </c>
      <c r="B21" s="157">
        <f>'Pay05_02-21-12'!B21</f>
        <v>0</v>
      </c>
      <c r="C21" s="10"/>
      <c r="D21" s="2"/>
      <c r="E21" s="1"/>
      <c r="F21" s="159"/>
      <c r="G21" s="159"/>
      <c r="H21" s="159"/>
      <c r="I21" s="13"/>
      <c r="J21" s="10"/>
      <c r="K21" s="159"/>
      <c r="L21" s="159"/>
      <c r="M21" s="2"/>
      <c r="N21" s="2"/>
      <c r="O21" s="1"/>
      <c r="P21" s="13"/>
      <c r="Q21" s="93">
        <f>SUM(C21:P21)</f>
        <v>0</v>
      </c>
      <c r="R21" s="162">
        <f>ROUND(IF(Q21&gt;0,Q21/$Q$32,B21),2)</f>
        <v>0</v>
      </c>
      <c r="S21" s="169"/>
      <c r="T21" s="33"/>
      <c r="U21" s="170"/>
      <c r="V21" s="171"/>
      <c r="X21" s="174">
        <f aca="true" t="shared" si="9" ref="X21:X30">A21</f>
        <v>0</v>
      </c>
      <c r="Y21" s="37"/>
      <c r="Z21" s="63">
        <f aca="true" t="shared" si="10" ref="Z21:Z30">(AA21+AB21)*Y21</f>
        <v>0</v>
      </c>
      <c r="AA21" s="64">
        <f aca="true" t="shared" si="11" ref="AA21:AA30">IF($B$32&gt;0,80*$Y$11*R21,($Y$11*Q21)+($Y$11*$Q$43*R21))</f>
        <v>0</v>
      </c>
      <c r="AB21" s="65">
        <f aca="true" t="shared" si="12" ref="AB21:AB30">AA21*$Y$12</f>
        <v>0</v>
      </c>
      <c r="AC21" s="65">
        <f aca="true" t="shared" si="13" ref="AC21:AC30">SUM(Z21:AB21)</f>
        <v>0</v>
      </c>
    </row>
    <row r="22" spans="1:29" ht="15.75" customHeight="1">
      <c r="A22" s="172">
        <f>'Pay05_02-21-12'!A22</f>
        <v>0</v>
      </c>
      <c r="B22" s="157">
        <f>'Pay05_02-21-12'!B22</f>
        <v>0</v>
      </c>
      <c r="C22" s="10"/>
      <c r="D22" s="2"/>
      <c r="E22" s="1"/>
      <c r="F22" s="159"/>
      <c r="G22" s="159"/>
      <c r="H22" s="159"/>
      <c r="I22" s="13"/>
      <c r="J22" s="10"/>
      <c r="K22" s="159"/>
      <c r="L22" s="159"/>
      <c r="M22" s="2"/>
      <c r="N22" s="2"/>
      <c r="O22" s="1"/>
      <c r="P22" s="13"/>
      <c r="Q22" s="93">
        <f>SUM(C22:P22)</f>
        <v>0</v>
      </c>
      <c r="R22" s="162">
        <f>ROUND(IF(Q22&gt;0,Q22/$Q$32,B22),2)</f>
        <v>0</v>
      </c>
      <c r="S22" s="169"/>
      <c r="T22" s="33"/>
      <c r="U22" s="170"/>
      <c r="V22" s="171"/>
      <c r="X22" s="174">
        <f t="shared" si="9"/>
        <v>0</v>
      </c>
      <c r="Y22" s="37"/>
      <c r="Z22" s="63">
        <f t="shared" si="10"/>
        <v>0</v>
      </c>
      <c r="AA22" s="64">
        <f t="shared" si="11"/>
        <v>0</v>
      </c>
      <c r="AB22" s="65">
        <f t="shared" si="12"/>
        <v>0</v>
      </c>
      <c r="AC22" s="65">
        <f t="shared" si="13"/>
        <v>0</v>
      </c>
    </row>
    <row r="23" spans="1:29" ht="15.75" customHeight="1">
      <c r="A23" s="172">
        <f>'Pay05_02-21-12'!A23</f>
        <v>0</v>
      </c>
      <c r="B23" s="157">
        <f>'Pay05_02-21-12'!B23</f>
        <v>0</v>
      </c>
      <c r="C23" s="10"/>
      <c r="D23" s="2"/>
      <c r="E23" s="1"/>
      <c r="F23" s="159"/>
      <c r="G23" s="159"/>
      <c r="H23" s="159"/>
      <c r="I23" s="13"/>
      <c r="J23" s="10"/>
      <c r="K23" s="159"/>
      <c r="L23" s="159"/>
      <c r="M23" s="2"/>
      <c r="N23" s="2"/>
      <c r="O23" s="1"/>
      <c r="P23" s="13"/>
      <c r="Q23" s="93">
        <f>SUM(C23:P23)</f>
        <v>0</v>
      </c>
      <c r="R23" s="162">
        <f>ROUND(IF(Q23&gt;0,Q23/$Q$32,B23),2)</f>
        <v>0</v>
      </c>
      <c r="S23" s="169"/>
      <c r="T23" s="33"/>
      <c r="U23" s="170"/>
      <c r="V23" s="171"/>
      <c r="X23" s="174">
        <f t="shared" si="9"/>
        <v>0</v>
      </c>
      <c r="Y23" s="37"/>
      <c r="Z23" s="63">
        <f t="shared" si="10"/>
        <v>0</v>
      </c>
      <c r="AA23" s="64">
        <f t="shared" si="11"/>
        <v>0</v>
      </c>
      <c r="AB23" s="65">
        <f t="shared" si="12"/>
        <v>0</v>
      </c>
      <c r="AC23" s="65">
        <f t="shared" si="13"/>
        <v>0</v>
      </c>
    </row>
    <row r="24" spans="1:29" ht="15.75" customHeight="1">
      <c r="A24" s="172">
        <f>'Pay05_02-21-12'!A24</f>
        <v>0</v>
      </c>
      <c r="B24" s="157">
        <f>'Pay05_02-21-12'!B24</f>
        <v>0</v>
      </c>
      <c r="C24" s="10"/>
      <c r="D24" s="2"/>
      <c r="E24" s="1"/>
      <c r="F24" s="159"/>
      <c r="G24" s="159"/>
      <c r="H24" s="159"/>
      <c r="I24" s="13"/>
      <c r="J24" s="10"/>
      <c r="K24" s="159"/>
      <c r="L24" s="159"/>
      <c r="M24" s="2"/>
      <c r="N24" s="2"/>
      <c r="O24" s="1"/>
      <c r="P24" s="13"/>
      <c r="Q24" s="93">
        <f>SUM(C24:P24)</f>
        <v>0</v>
      </c>
      <c r="R24" s="162">
        <f>ROUND(IF(Q24&gt;0,Q24/$Q$32,B24),2)</f>
        <v>0</v>
      </c>
      <c r="S24" s="169"/>
      <c r="T24" s="33"/>
      <c r="U24" s="170"/>
      <c r="V24" s="171"/>
      <c r="X24" s="174">
        <f t="shared" si="9"/>
        <v>0</v>
      </c>
      <c r="Y24" s="37"/>
      <c r="Z24" s="63">
        <f t="shared" si="10"/>
        <v>0</v>
      </c>
      <c r="AA24" s="64">
        <f t="shared" si="11"/>
        <v>0</v>
      </c>
      <c r="AB24" s="65">
        <f t="shared" si="12"/>
        <v>0</v>
      </c>
      <c r="AC24" s="65">
        <f t="shared" si="13"/>
        <v>0</v>
      </c>
    </row>
    <row r="25" spans="1:29" ht="15.75" customHeight="1">
      <c r="A25" s="172">
        <f>'Pay05_02-21-12'!A25</f>
        <v>0</v>
      </c>
      <c r="B25" s="157">
        <f>'Pay05_02-21-12'!B25</f>
        <v>0</v>
      </c>
      <c r="C25" s="10"/>
      <c r="D25" s="2"/>
      <c r="E25" s="1"/>
      <c r="F25" s="159"/>
      <c r="G25" s="159"/>
      <c r="H25" s="159"/>
      <c r="I25" s="13"/>
      <c r="J25" s="10"/>
      <c r="K25" s="159"/>
      <c r="L25" s="159"/>
      <c r="M25" s="2"/>
      <c r="N25" s="2"/>
      <c r="O25" s="1"/>
      <c r="P25" s="13"/>
      <c r="Q25" s="93">
        <f>SUM(C25:P25)</f>
        <v>0</v>
      </c>
      <c r="R25" s="162">
        <f>ROUND(IF(Q25&gt;0,Q25/$Q$32,B25),2)</f>
        <v>0</v>
      </c>
      <c r="S25" s="169"/>
      <c r="T25" s="33"/>
      <c r="U25" s="170"/>
      <c r="V25" s="171"/>
      <c r="X25" s="174">
        <f t="shared" si="9"/>
        <v>0</v>
      </c>
      <c r="Y25" s="37"/>
      <c r="Z25" s="63">
        <f t="shared" si="10"/>
        <v>0</v>
      </c>
      <c r="AA25" s="64">
        <f t="shared" si="11"/>
        <v>0</v>
      </c>
      <c r="AB25" s="65">
        <f t="shared" si="12"/>
        <v>0</v>
      </c>
      <c r="AC25" s="65">
        <f t="shared" si="13"/>
        <v>0</v>
      </c>
    </row>
    <row r="26" spans="1:29" ht="15.75" customHeight="1">
      <c r="A26" s="172">
        <f>'Pay05_02-21-12'!A26</f>
        <v>0</v>
      </c>
      <c r="B26" s="157">
        <f>'Pay05_02-21-12'!B26</f>
        <v>0</v>
      </c>
      <c r="C26" s="19"/>
      <c r="D26" s="16"/>
      <c r="E26" s="15"/>
      <c r="F26" s="21"/>
      <c r="G26" s="21"/>
      <c r="H26" s="21"/>
      <c r="I26" s="17"/>
      <c r="J26" s="19"/>
      <c r="K26" s="21"/>
      <c r="L26" s="21"/>
      <c r="M26" s="16"/>
      <c r="N26" s="16"/>
      <c r="O26" s="15"/>
      <c r="P26" s="17"/>
      <c r="Q26" s="93">
        <f t="shared" si="7"/>
        <v>0</v>
      </c>
      <c r="R26" s="162">
        <f t="shared" si="8"/>
        <v>0</v>
      </c>
      <c r="S26" s="169"/>
      <c r="T26" s="33"/>
      <c r="U26" s="170"/>
      <c r="V26" s="171"/>
      <c r="X26" s="174">
        <f t="shared" si="9"/>
        <v>0</v>
      </c>
      <c r="Y26" s="37"/>
      <c r="Z26" s="63">
        <f t="shared" si="10"/>
        <v>0</v>
      </c>
      <c r="AA26" s="64">
        <f t="shared" si="11"/>
        <v>0</v>
      </c>
      <c r="AB26" s="65">
        <f t="shared" si="12"/>
        <v>0</v>
      </c>
      <c r="AC26" s="65">
        <f t="shared" si="13"/>
        <v>0</v>
      </c>
    </row>
    <row r="27" spans="1:29" ht="15.75" customHeight="1">
      <c r="A27" s="172">
        <f>'Pay05_02-21-12'!A27</f>
        <v>0</v>
      </c>
      <c r="B27" s="157">
        <f>'Pay05_02-21-12'!B27</f>
        <v>0</v>
      </c>
      <c r="C27" s="19"/>
      <c r="D27" s="16"/>
      <c r="E27" s="15"/>
      <c r="F27" s="21"/>
      <c r="G27" s="21"/>
      <c r="H27" s="21"/>
      <c r="I27" s="17"/>
      <c r="J27" s="19"/>
      <c r="K27" s="21"/>
      <c r="L27" s="21"/>
      <c r="M27" s="16"/>
      <c r="N27" s="16"/>
      <c r="O27" s="15"/>
      <c r="P27" s="17"/>
      <c r="Q27" s="93">
        <f t="shared" si="7"/>
        <v>0</v>
      </c>
      <c r="R27" s="162">
        <f t="shared" si="8"/>
        <v>0</v>
      </c>
      <c r="S27" s="169"/>
      <c r="T27" s="33"/>
      <c r="U27" s="170"/>
      <c r="V27" s="171"/>
      <c r="X27" s="174">
        <f t="shared" si="9"/>
        <v>0</v>
      </c>
      <c r="Y27" s="37"/>
      <c r="Z27" s="63">
        <f t="shared" si="10"/>
        <v>0</v>
      </c>
      <c r="AA27" s="64">
        <f t="shared" si="11"/>
        <v>0</v>
      </c>
      <c r="AB27" s="65">
        <f t="shared" si="12"/>
        <v>0</v>
      </c>
      <c r="AC27" s="65">
        <f t="shared" si="13"/>
        <v>0</v>
      </c>
    </row>
    <row r="28" spans="1:29" ht="15.75" customHeight="1">
      <c r="A28" s="172">
        <f>'Pay05_02-21-12'!A28</f>
        <v>0</v>
      </c>
      <c r="B28" s="157">
        <f>'Pay05_02-21-12'!B28</f>
        <v>0</v>
      </c>
      <c r="C28" s="19"/>
      <c r="D28" s="16"/>
      <c r="E28" s="15"/>
      <c r="F28" s="21"/>
      <c r="G28" s="21"/>
      <c r="H28" s="21"/>
      <c r="I28" s="17"/>
      <c r="J28" s="19"/>
      <c r="K28" s="21"/>
      <c r="L28" s="21"/>
      <c r="M28" s="16"/>
      <c r="N28" s="16"/>
      <c r="O28" s="15"/>
      <c r="P28" s="17"/>
      <c r="Q28" s="93">
        <f t="shared" si="7"/>
        <v>0</v>
      </c>
      <c r="R28" s="162">
        <f t="shared" si="8"/>
        <v>0</v>
      </c>
      <c r="S28" s="169"/>
      <c r="T28" s="33"/>
      <c r="U28" s="170"/>
      <c r="V28" s="171"/>
      <c r="X28" s="174">
        <f t="shared" si="9"/>
        <v>0</v>
      </c>
      <c r="Y28" s="37"/>
      <c r="Z28" s="63">
        <f t="shared" si="10"/>
        <v>0</v>
      </c>
      <c r="AA28" s="64">
        <f t="shared" si="11"/>
        <v>0</v>
      </c>
      <c r="AB28" s="65">
        <f t="shared" si="12"/>
        <v>0</v>
      </c>
      <c r="AC28" s="65">
        <f t="shared" si="13"/>
        <v>0</v>
      </c>
    </row>
    <row r="29" spans="1:29" ht="15.75" customHeight="1">
      <c r="A29" s="172">
        <f>'Pay05_02-21-12'!A29</f>
        <v>0</v>
      </c>
      <c r="B29" s="157">
        <f>'Pay05_02-21-12'!B29</f>
        <v>0</v>
      </c>
      <c r="C29" s="19"/>
      <c r="D29" s="16"/>
      <c r="E29" s="15"/>
      <c r="F29" s="21"/>
      <c r="G29" s="21"/>
      <c r="H29" s="21"/>
      <c r="I29" s="17"/>
      <c r="J29" s="19"/>
      <c r="K29" s="21"/>
      <c r="L29" s="21"/>
      <c r="M29" s="16"/>
      <c r="N29" s="16"/>
      <c r="O29" s="15"/>
      <c r="P29" s="17"/>
      <c r="Q29" s="93">
        <f t="shared" si="7"/>
        <v>0</v>
      </c>
      <c r="R29" s="162">
        <f t="shared" si="8"/>
        <v>0</v>
      </c>
      <c r="S29" s="169"/>
      <c r="T29" s="33"/>
      <c r="U29" s="170"/>
      <c r="V29" s="171"/>
      <c r="X29" s="174">
        <f t="shared" si="9"/>
        <v>0</v>
      </c>
      <c r="Y29" s="37"/>
      <c r="Z29" s="63">
        <f t="shared" si="10"/>
        <v>0</v>
      </c>
      <c r="AA29" s="64">
        <f t="shared" si="11"/>
        <v>0</v>
      </c>
      <c r="AB29" s="65">
        <f t="shared" si="12"/>
        <v>0</v>
      </c>
      <c r="AC29" s="65">
        <f t="shared" si="13"/>
        <v>0</v>
      </c>
    </row>
    <row r="30" spans="1:29" ht="15.75" customHeight="1" thickBot="1">
      <c r="A30" s="172">
        <f>'Pay05_02-21-12'!A30</f>
        <v>0</v>
      </c>
      <c r="B30" s="157">
        <f>'Pay05_02-21-12'!B30</f>
        <v>0</v>
      </c>
      <c r="C30" s="19"/>
      <c r="D30" s="16"/>
      <c r="E30" s="22"/>
      <c r="F30" s="15"/>
      <c r="G30" s="16"/>
      <c r="H30" s="15"/>
      <c r="I30" s="21"/>
      <c r="J30" s="19"/>
      <c r="K30" s="21"/>
      <c r="L30" s="21"/>
      <c r="M30" s="16"/>
      <c r="N30" s="16"/>
      <c r="O30" s="15"/>
      <c r="P30" s="17"/>
      <c r="Q30" s="93">
        <f t="shared" si="7"/>
        <v>0</v>
      </c>
      <c r="R30" s="162">
        <f t="shared" si="8"/>
        <v>0</v>
      </c>
      <c r="S30" s="3"/>
      <c r="T30" s="3"/>
      <c r="U30" s="3"/>
      <c r="V30" s="153"/>
      <c r="X30" s="174">
        <f t="shared" si="9"/>
        <v>0</v>
      </c>
      <c r="Y30" s="37"/>
      <c r="Z30" s="63">
        <f t="shared" si="10"/>
        <v>0</v>
      </c>
      <c r="AA30" s="64">
        <f t="shared" si="11"/>
        <v>0</v>
      </c>
      <c r="AB30" s="65">
        <f t="shared" si="12"/>
        <v>0</v>
      </c>
      <c r="AC30" s="65">
        <f t="shared" si="13"/>
        <v>0</v>
      </c>
    </row>
    <row r="31" spans="1:29" ht="15.75" customHeight="1" thickBot="1">
      <c r="A31" s="172">
        <f>'Pay05_02-21-12'!A31</f>
        <v>0</v>
      </c>
      <c r="B31" s="157">
        <f>'Pay05_02-21-12'!B31</f>
        <v>0</v>
      </c>
      <c r="C31" s="20"/>
      <c r="D31" s="4"/>
      <c r="E31" s="23"/>
      <c r="F31" s="5"/>
      <c r="G31" s="4"/>
      <c r="H31" s="5"/>
      <c r="I31" s="12"/>
      <c r="J31" s="11"/>
      <c r="K31" s="4"/>
      <c r="L31" s="5"/>
      <c r="M31" s="4"/>
      <c r="N31" s="5"/>
      <c r="O31" s="4"/>
      <c r="P31" s="18"/>
      <c r="Q31" s="93">
        <f t="shared" si="7"/>
        <v>0</v>
      </c>
      <c r="R31" s="163">
        <f t="shared" si="8"/>
        <v>0</v>
      </c>
      <c r="S31" s="205" t="s">
        <v>70</v>
      </c>
      <c r="T31" s="205"/>
      <c r="U31" s="205"/>
      <c r="V31" s="206"/>
      <c r="X31" s="175">
        <f>A31</f>
        <v>0</v>
      </c>
      <c r="Y31" s="38"/>
      <c r="Z31" s="66">
        <f>(AA31+AB31)*Y31</f>
        <v>0</v>
      </c>
      <c r="AA31" s="67">
        <f>IF($B$32&gt;0,80*$Y$11*R31,($Y$11*Q31)+($Y$11*$Q$43*R31))</f>
        <v>0</v>
      </c>
      <c r="AB31" s="68">
        <f>AA31*$Y$12</f>
        <v>0</v>
      </c>
      <c r="AC31" s="68">
        <f>SUM(Z31:AB31)</f>
        <v>0</v>
      </c>
    </row>
    <row r="32" spans="1:29" ht="15.75" customHeight="1" thickBot="1">
      <c r="A32" s="95" t="s">
        <v>33</v>
      </c>
      <c r="B32" s="96">
        <f aca="true" t="shared" si="14" ref="B32:R32">SUM(B15:B31)</f>
        <v>1</v>
      </c>
      <c r="C32" s="97">
        <f t="shared" si="14"/>
        <v>0</v>
      </c>
      <c r="D32" s="98">
        <f t="shared" si="14"/>
        <v>0</v>
      </c>
      <c r="E32" s="98">
        <f t="shared" si="14"/>
        <v>0</v>
      </c>
      <c r="F32" s="98">
        <f t="shared" si="14"/>
        <v>0</v>
      </c>
      <c r="G32" s="98">
        <f t="shared" si="14"/>
        <v>0</v>
      </c>
      <c r="H32" s="98">
        <f t="shared" si="14"/>
        <v>0</v>
      </c>
      <c r="I32" s="98">
        <f t="shared" si="14"/>
        <v>0</v>
      </c>
      <c r="J32" s="97">
        <f t="shared" si="14"/>
        <v>0</v>
      </c>
      <c r="K32" s="98">
        <f t="shared" si="14"/>
        <v>0</v>
      </c>
      <c r="L32" s="98">
        <f t="shared" si="14"/>
        <v>0</v>
      </c>
      <c r="M32" s="98">
        <f t="shared" si="14"/>
        <v>0</v>
      </c>
      <c r="N32" s="98">
        <f t="shared" si="14"/>
        <v>0</v>
      </c>
      <c r="O32" s="98">
        <f t="shared" si="14"/>
        <v>0</v>
      </c>
      <c r="P32" s="99">
        <f t="shared" si="14"/>
        <v>0</v>
      </c>
      <c r="Q32" s="94">
        <f t="shared" si="14"/>
        <v>0</v>
      </c>
      <c r="R32" s="145">
        <f t="shared" si="14"/>
        <v>1</v>
      </c>
      <c r="S32" s="135" t="s">
        <v>56</v>
      </c>
      <c r="T32" s="136" t="s">
        <v>55</v>
      </c>
      <c r="U32" s="136" t="s">
        <v>68</v>
      </c>
      <c r="V32" s="136" t="s">
        <v>69</v>
      </c>
      <c r="X32" s="69" t="s">
        <v>2</v>
      </c>
      <c r="Y32" s="70"/>
      <c r="Z32" s="71">
        <f>SUM(Z15:Z31)</f>
        <v>0</v>
      </c>
      <c r="AA32" s="72">
        <f>SUM(AA15:AA31)</f>
        <v>0</v>
      </c>
      <c r="AB32" s="71">
        <f>SUM(AB15:AB31)</f>
        <v>0</v>
      </c>
      <c r="AC32" s="71">
        <f>SUM(AC15:AC31)</f>
        <v>0</v>
      </c>
    </row>
    <row r="33" spans="1:22" ht="15.75" customHeight="1" thickBot="1">
      <c r="A33" s="100" t="s">
        <v>3</v>
      </c>
      <c r="B33" s="101"/>
      <c r="C33" s="102">
        <f aca="true" t="shared" si="15" ref="C33:P33">C14</f>
        <v>4</v>
      </c>
      <c r="D33" s="103">
        <f t="shared" si="15"/>
        <v>5</v>
      </c>
      <c r="E33" s="103">
        <f t="shared" si="15"/>
        <v>6</v>
      </c>
      <c r="F33" s="104">
        <f t="shared" si="15"/>
        <v>7</v>
      </c>
      <c r="G33" s="103">
        <f t="shared" si="15"/>
        <v>1</v>
      </c>
      <c r="H33" s="104">
        <f t="shared" si="15"/>
        <v>2</v>
      </c>
      <c r="I33" s="105">
        <f t="shared" si="15"/>
        <v>3</v>
      </c>
      <c r="J33" s="102">
        <f t="shared" si="15"/>
        <v>4</v>
      </c>
      <c r="K33" s="103">
        <f t="shared" si="15"/>
        <v>5</v>
      </c>
      <c r="L33" s="104">
        <f t="shared" si="15"/>
        <v>6</v>
      </c>
      <c r="M33" s="103">
        <f t="shared" si="15"/>
        <v>7</v>
      </c>
      <c r="N33" s="103">
        <f t="shared" si="15"/>
        <v>1</v>
      </c>
      <c r="O33" s="104">
        <f t="shared" si="15"/>
        <v>2</v>
      </c>
      <c r="P33" s="105">
        <f t="shared" si="15"/>
        <v>3</v>
      </c>
      <c r="Q33" s="92" t="s">
        <v>2</v>
      </c>
      <c r="R33" s="227"/>
      <c r="S33" s="137" t="s">
        <v>57</v>
      </c>
      <c r="T33" s="137" t="s">
        <v>50</v>
      </c>
      <c r="U33" s="137" t="s">
        <v>11</v>
      </c>
      <c r="V33" s="137" t="s">
        <v>11</v>
      </c>
    </row>
    <row r="34" spans="1:22" ht="13.5" customHeight="1">
      <c r="A34" s="106" t="s">
        <v>4</v>
      </c>
      <c r="B34" s="107"/>
      <c r="C34" s="9"/>
      <c r="D34" s="7"/>
      <c r="E34" s="8"/>
      <c r="F34" s="7"/>
      <c r="G34" s="8"/>
      <c r="H34" s="7"/>
      <c r="I34" s="8"/>
      <c r="J34" s="24"/>
      <c r="K34" s="8"/>
      <c r="L34" s="7"/>
      <c r="M34" s="8"/>
      <c r="N34" s="7"/>
      <c r="O34" s="8"/>
      <c r="P34" s="25"/>
      <c r="Q34" s="74">
        <f aca="true" t="shared" si="16" ref="Q34:Q42">SUM(C34:P34)</f>
        <v>0</v>
      </c>
      <c r="R34" s="187"/>
      <c r="S34" s="146"/>
      <c r="T34" s="154"/>
      <c r="U34" s="134"/>
      <c r="V34" s="140"/>
    </row>
    <row r="35" spans="1:22" ht="13.5" customHeight="1">
      <c r="A35" s="106" t="s">
        <v>0</v>
      </c>
      <c r="B35" s="107"/>
      <c r="C35" s="10"/>
      <c r="D35" s="2"/>
      <c r="E35" s="1"/>
      <c r="F35" s="2"/>
      <c r="G35" s="1"/>
      <c r="H35" s="2"/>
      <c r="I35" s="1"/>
      <c r="J35" s="6"/>
      <c r="K35" s="1"/>
      <c r="L35" s="2"/>
      <c r="M35" s="1"/>
      <c r="N35" s="2"/>
      <c r="O35" s="1"/>
      <c r="P35" s="13"/>
      <c r="Q35" s="75">
        <f t="shared" si="16"/>
        <v>0</v>
      </c>
      <c r="R35" s="187"/>
      <c r="S35" s="147"/>
      <c r="T35" s="155"/>
      <c r="U35" s="133"/>
      <c r="V35" s="141"/>
    </row>
    <row r="36" spans="1:22" ht="13.5" customHeight="1">
      <c r="A36" s="106" t="s">
        <v>5</v>
      </c>
      <c r="B36" s="107"/>
      <c r="C36" s="10"/>
      <c r="D36" s="2"/>
      <c r="E36" s="1"/>
      <c r="F36" s="2"/>
      <c r="G36" s="1"/>
      <c r="H36" s="2"/>
      <c r="I36" s="1"/>
      <c r="J36" s="6"/>
      <c r="K36" s="1"/>
      <c r="L36" s="2"/>
      <c r="M36" s="1"/>
      <c r="N36" s="2"/>
      <c r="O36" s="1"/>
      <c r="P36" s="13"/>
      <c r="Q36" s="75">
        <f t="shared" si="16"/>
        <v>0</v>
      </c>
      <c r="R36" s="187"/>
      <c r="S36" s="147"/>
      <c r="T36" s="155"/>
      <c r="U36" s="133"/>
      <c r="V36" s="141"/>
    </row>
    <row r="37" spans="1:22" ht="13.5" customHeight="1">
      <c r="A37" s="106" t="s">
        <v>6</v>
      </c>
      <c r="B37" s="107"/>
      <c r="C37" s="10"/>
      <c r="D37" s="2"/>
      <c r="E37" s="1"/>
      <c r="F37" s="2"/>
      <c r="G37" s="1"/>
      <c r="H37" s="2"/>
      <c r="I37" s="1"/>
      <c r="J37" s="6"/>
      <c r="K37" s="1"/>
      <c r="L37" s="2"/>
      <c r="M37" s="1"/>
      <c r="N37" s="2"/>
      <c r="O37" s="1"/>
      <c r="P37" s="13"/>
      <c r="Q37" s="75">
        <f t="shared" si="16"/>
        <v>0</v>
      </c>
      <c r="R37" s="187"/>
      <c r="S37" s="147"/>
      <c r="T37" s="155"/>
      <c r="U37" s="133"/>
      <c r="V37" s="141"/>
    </row>
    <row r="38" spans="1:22" ht="13.5" customHeight="1">
      <c r="A38" s="106" t="s">
        <v>7</v>
      </c>
      <c r="B38" s="107"/>
      <c r="C38" s="10"/>
      <c r="D38" s="2"/>
      <c r="E38" s="1"/>
      <c r="F38" s="2"/>
      <c r="G38" s="1"/>
      <c r="H38" s="2"/>
      <c r="I38" s="1"/>
      <c r="J38" s="6"/>
      <c r="K38" s="1"/>
      <c r="L38" s="2"/>
      <c r="M38" s="1"/>
      <c r="N38" s="2"/>
      <c r="O38" s="1"/>
      <c r="P38" s="13"/>
      <c r="Q38" s="75">
        <f t="shared" si="16"/>
        <v>0</v>
      </c>
      <c r="R38" s="187"/>
      <c r="S38" s="147"/>
      <c r="T38" s="155"/>
      <c r="U38" s="133"/>
      <c r="V38" s="141"/>
    </row>
    <row r="39" spans="1:22" ht="13.5" customHeight="1">
      <c r="A39" s="106" t="s">
        <v>8</v>
      </c>
      <c r="B39" s="107"/>
      <c r="C39" s="10"/>
      <c r="D39" s="2"/>
      <c r="E39" s="1"/>
      <c r="F39" s="2"/>
      <c r="G39" s="1"/>
      <c r="H39" s="2"/>
      <c r="I39" s="1"/>
      <c r="J39" s="6"/>
      <c r="K39" s="1"/>
      <c r="L39" s="2"/>
      <c r="M39" s="1"/>
      <c r="N39" s="2"/>
      <c r="O39" s="1"/>
      <c r="P39" s="13"/>
      <c r="Q39" s="75">
        <f t="shared" si="16"/>
        <v>0</v>
      </c>
      <c r="R39" s="187"/>
      <c r="S39" s="147"/>
      <c r="T39" s="155"/>
      <c r="U39" s="133"/>
      <c r="V39" s="141"/>
    </row>
    <row r="40" spans="1:22" ht="13.5" customHeight="1">
      <c r="A40" s="106" t="s">
        <v>30</v>
      </c>
      <c r="B40" s="107"/>
      <c r="C40" s="10"/>
      <c r="D40" s="2"/>
      <c r="E40" s="1"/>
      <c r="F40" s="2"/>
      <c r="G40" s="1"/>
      <c r="H40" s="2"/>
      <c r="I40" s="1"/>
      <c r="J40" s="6"/>
      <c r="K40" s="1"/>
      <c r="L40" s="2"/>
      <c r="M40" s="1"/>
      <c r="N40" s="2"/>
      <c r="O40" s="1"/>
      <c r="P40" s="13"/>
      <c r="Q40" s="75">
        <f t="shared" si="16"/>
        <v>0</v>
      </c>
      <c r="R40" s="187"/>
      <c r="S40" s="147"/>
      <c r="T40" s="155"/>
      <c r="U40" s="133"/>
      <c r="V40" s="141"/>
    </row>
    <row r="41" spans="1:22" ht="13.5" customHeight="1">
      <c r="A41" s="106" t="s">
        <v>1</v>
      </c>
      <c r="B41" s="107"/>
      <c r="C41" s="10"/>
      <c r="D41" s="2"/>
      <c r="E41" s="1"/>
      <c r="F41" s="2"/>
      <c r="G41" s="1"/>
      <c r="H41" s="2"/>
      <c r="I41" s="1"/>
      <c r="J41" s="6"/>
      <c r="K41" s="1"/>
      <c r="L41" s="2"/>
      <c r="M41" s="1"/>
      <c r="N41" s="2"/>
      <c r="O41" s="1"/>
      <c r="P41" s="13"/>
      <c r="Q41" s="75">
        <f t="shared" si="16"/>
        <v>0</v>
      </c>
      <c r="R41" s="187"/>
      <c r="S41" s="147"/>
      <c r="T41" s="155"/>
      <c r="U41" s="133"/>
      <c r="V41" s="141"/>
    </row>
    <row r="42" spans="1:22" ht="13.5" customHeight="1" thickBot="1">
      <c r="A42" s="106" t="s">
        <v>9</v>
      </c>
      <c r="B42" s="107"/>
      <c r="C42" s="11"/>
      <c r="D42" s="4"/>
      <c r="E42" s="5"/>
      <c r="F42" s="4"/>
      <c r="G42" s="5"/>
      <c r="H42" s="4"/>
      <c r="I42" s="5"/>
      <c r="J42" s="26"/>
      <c r="K42" s="5"/>
      <c r="L42" s="4"/>
      <c r="M42" s="5"/>
      <c r="N42" s="4"/>
      <c r="O42" s="5"/>
      <c r="P42" s="14"/>
      <c r="Q42" s="76">
        <f t="shared" si="16"/>
        <v>0</v>
      </c>
      <c r="R42" s="187"/>
      <c r="S42" s="147"/>
      <c r="T42" s="155"/>
      <c r="U42" s="133"/>
      <c r="V42" s="141"/>
    </row>
    <row r="43" spans="1:22" ht="13.5" customHeight="1" thickBot="1">
      <c r="A43" s="106" t="s">
        <v>32</v>
      </c>
      <c r="B43" s="107"/>
      <c r="C43" s="111">
        <f aca="true" t="shared" si="17" ref="C43:Q43">SUM(C34:C42)</f>
        <v>0</v>
      </c>
      <c r="D43" s="111">
        <f t="shared" si="17"/>
        <v>0</v>
      </c>
      <c r="E43" s="111">
        <f t="shared" si="17"/>
        <v>0</v>
      </c>
      <c r="F43" s="111">
        <f t="shared" si="17"/>
        <v>0</v>
      </c>
      <c r="G43" s="111">
        <f t="shared" si="17"/>
        <v>0</v>
      </c>
      <c r="H43" s="111">
        <f t="shared" si="17"/>
        <v>0</v>
      </c>
      <c r="I43" s="111">
        <f t="shared" si="17"/>
        <v>0</v>
      </c>
      <c r="J43" s="111">
        <f t="shared" si="17"/>
        <v>0</v>
      </c>
      <c r="K43" s="111">
        <f t="shared" si="17"/>
        <v>0</v>
      </c>
      <c r="L43" s="111">
        <f t="shared" si="17"/>
        <v>0</v>
      </c>
      <c r="M43" s="111">
        <f t="shared" si="17"/>
        <v>0</v>
      </c>
      <c r="N43" s="111">
        <f t="shared" si="17"/>
        <v>0</v>
      </c>
      <c r="O43" s="111">
        <f t="shared" si="17"/>
        <v>0</v>
      </c>
      <c r="P43" s="112">
        <f t="shared" si="17"/>
        <v>0</v>
      </c>
      <c r="Q43" s="113">
        <f t="shared" si="17"/>
        <v>0</v>
      </c>
      <c r="R43" s="187"/>
      <c r="S43" s="147"/>
      <c r="T43" s="155"/>
      <c r="U43" s="133"/>
      <c r="V43" s="141"/>
    </row>
    <row r="44" spans="1:22" ht="16.5" customHeight="1" thickBot="1">
      <c r="A44" s="108" t="s">
        <v>34</v>
      </c>
      <c r="B44" s="107"/>
      <c r="C44" s="114">
        <f aca="true" t="shared" si="18" ref="C44:Q44">C43+C32</f>
        <v>0</v>
      </c>
      <c r="D44" s="114">
        <f t="shared" si="18"/>
        <v>0</v>
      </c>
      <c r="E44" s="114">
        <f t="shared" si="18"/>
        <v>0</v>
      </c>
      <c r="F44" s="114">
        <f t="shared" si="18"/>
        <v>0</v>
      </c>
      <c r="G44" s="114">
        <f t="shared" si="18"/>
        <v>0</v>
      </c>
      <c r="H44" s="114">
        <f t="shared" si="18"/>
        <v>0</v>
      </c>
      <c r="I44" s="114">
        <f t="shared" si="18"/>
        <v>0</v>
      </c>
      <c r="J44" s="114">
        <f t="shared" si="18"/>
        <v>0</v>
      </c>
      <c r="K44" s="114">
        <f t="shared" si="18"/>
        <v>0</v>
      </c>
      <c r="L44" s="114">
        <f t="shared" si="18"/>
        <v>0</v>
      </c>
      <c r="M44" s="114">
        <f t="shared" si="18"/>
        <v>0</v>
      </c>
      <c r="N44" s="114">
        <f t="shared" si="18"/>
        <v>0</v>
      </c>
      <c r="O44" s="114">
        <f t="shared" si="18"/>
        <v>0</v>
      </c>
      <c r="P44" s="114">
        <f t="shared" si="18"/>
        <v>0</v>
      </c>
      <c r="Q44" s="114">
        <f t="shared" si="18"/>
        <v>0</v>
      </c>
      <c r="R44" s="187"/>
      <c r="S44" s="148" t="s">
        <v>2</v>
      </c>
      <c r="T44" s="156">
        <f>SUM(T34:T43)</f>
        <v>0</v>
      </c>
      <c r="U44" s="150"/>
      <c r="V44" s="151"/>
    </row>
    <row r="45" spans="1:22" ht="16.5" customHeight="1" thickBot="1">
      <c r="A45" s="285"/>
      <c r="B45" s="286"/>
      <c r="C45" s="283" t="s">
        <v>44</v>
      </c>
      <c r="D45" s="284"/>
      <c r="E45" s="284"/>
      <c r="F45" s="284"/>
      <c r="G45" s="239"/>
      <c r="H45" s="238">
        <f>SUM(C44:I44)</f>
        <v>0</v>
      </c>
      <c r="I45" s="239"/>
      <c r="J45" s="283" t="s">
        <v>45</v>
      </c>
      <c r="K45" s="284"/>
      <c r="L45" s="284"/>
      <c r="M45" s="284"/>
      <c r="N45" s="239"/>
      <c r="O45" s="238">
        <f>SUM(J44:P44)</f>
        <v>0</v>
      </c>
      <c r="P45" s="239"/>
      <c r="Q45" s="281"/>
      <c r="R45" s="189"/>
      <c r="S45" s="275" t="s">
        <v>74</v>
      </c>
      <c r="T45" s="276"/>
      <c r="U45" s="276"/>
      <c r="V45" s="277"/>
    </row>
    <row r="46" spans="1:22" ht="16.5" customHeight="1" thickBot="1">
      <c r="A46" s="109"/>
      <c r="B46" s="110"/>
      <c r="C46" s="182" t="s">
        <v>13</v>
      </c>
      <c r="D46" s="184"/>
      <c r="E46" s="180"/>
      <c r="F46" s="181"/>
      <c r="G46" s="182" t="s">
        <v>22</v>
      </c>
      <c r="H46" s="183"/>
      <c r="I46" s="184"/>
      <c r="J46" s="180"/>
      <c r="K46" s="181"/>
      <c r="L46" s="182" t="s">
        <v>23</v>
      </c>
      <c r="M46" s="183"/>
      <c r="N46" s="184"/>
      <c r="O46" s="180"/>
      <c r="P46" s="181"/>
      <c r="Q46" s="282"/>
      <c r="R46" s="48"/>
      <c r="S46" s="278" t="s">
        <v>104</v>
      </c>
      <c r="T46" s="279"/>
      <c r="U46" s="279"/>
      <c r="V46" s="280"/>
    </row>
    <row r="47" spans="1:22" ht="12" customHeight="1">
      <c r="A47" s="187"/>
      <c r="B47" s="188"/>
      <c r="C47" s="188"/>
      <c r="D47" s="188"/>
      <c r="E47" s="188"/>
      <c r="F47" s="188"/>
      <c r="G47" s="188"/>
      <c r="H47" s="188"/>
      <c r="I47" s="188"/>
      <c r="J47" s="188"/>
      <c r="K47" s="188"/>
      <c r="L47" s="188"/>
      <c r="M47" s="188"/>
      <c r="N47" s="188"/>
      <c r="O47" s="188"/>
      <c r="P47" s="188"/>
      <c r="Q47" s="188"/>
      <c r="R47" s="189"/>
      <c r="S47" s="278" t="s">
        <v>105</v>
      </c>
      <c r="T47" s="279"/>
      <c r="U47" s="279"/>
      <c r="V47" s="280"/>
    </row>
    <row r="48" spans="1:22" ht="16.5" customHeight="1" thickBot="1">
      <c r="A48" s="41" t="s">
        <v>51</v>
      </c>
      <c r="B48" s="185"/>
      <c r="C48" s="185"/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5"/>
      <c r="R48" s="186"/>
      <c r="S48" s="272"/>
      <c r="T48" s="273"/>
      <c r="U48" s="273"/>
      <c r="V48" s="274"/>
    </row>
    <row r="49" spans="1:22" ht="16.5" customHeight="1">
      <c r="A49" s="187"/>
      <c r="B49" s="199"/>
      <c r="C49" s="199"/>
      <c r="D49" s="199"/>
      <c r="E49" s="199"/>
      <c r="F49" s="199"/>
      <c r="G49" s="199"/>
      <c r="H49" s="199"/>
      <c r="I49" s="199"/>
      <c r="J49" s="199"/>
      <c r="K49" s="199"/>
      <c r="L49" s="199"/>
      <c r="M49" s="199"/>
      <c r="N49" s="199"/>
      <c r="O49" s="199"/>
      <c r="P49" s="199"/>
      <c r="Q49" s="199"/>
      <c r="R49" s="200"/>
      <c r="S49" s="190"/>
      <c r="T49" s="191"/>
      <c r="U49" s="191"/>
      <c r="V49" s="192"/>
    </row>
    <row r="50" spans="1:22" ht="16.5" customHeight="1">
      <c r="A50" s="187"/>
      <c r="B50" s="199"/>
      <c r="C50" s="199"/>
      <c r="D50" s="199"/>
      <c r="E50" s="199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200"/>
      <c r="S50" s="193"/>
      <c r="T50" s="194"/>
      <c r="U50" s="194"/>
      <c r="V50" s="195"/>
    </row>
    <row r="51" spans="1:22" ht="16.5" customHeight="1">
      <c r="A51" s="187"/>
      <c r="B51" s="199"/>
      <c r="C51" s="199"/>
      <c r="D51" s="199"/>
      <c r="E51" s="199"/>
      <c r="F51" s="199"/>
      <c r="G51" s="199"/>
      <c r="H51" s="199"/>
      <c r="I51" s="199"/>
      <c r="J51" s="199"/>
      <c r="K51" s="199"/>
      <c r="L51" s="199"/>
      <c r="M51" s="199"/>
      <c r="N51" s="199"/>
      <c r="O51" s="199"/>
      <c r="P51" s="199"/>
      <c r="Q51" s="199"/>
      <c r="R51" s="200"/>
      <c r="S51" s="193"/>
      <c r="T51" s="194"/>
      <c r="U51" s="194"/>
      <c r="V51" s="195"/>
    </row>
    <row r="52" spans="1:22" ht="9" customHeight="1">
      <c r="A52" s="187"/>
      <c r="B52" s="188"/>
      <c r="C52" s="188"/>
      <c r="D52" s="188"/>
      <c r="E52" s="188"/>
      <c r="F52" s="188"/>
      <c r="G52" s="188"/>
      <c r="H52" s="188"/>
      <c r="I52" s="188"/>
      <c r="J52" s="188"/>
      <c r="K52" s="188"/>
      <c r="L52" s="188"/>
      <c r="M52" s="188"/>
      <c r="N52" s="188"/>
      <c r="O52" s="188"/>
      <c r="P52" s="188"/>
      <c r="Q52" s="188"/>
      <c r="R52" s="189"/>
      <c r="S52" s="193"/>
      <c r="T52" s="194"/>
      <c r="U52" s="194"/>
      <c r="V52" s="195"/>
    </row>
    <row r="53" spans="1:22" ht="15.75" customHeight="1">
      <c r="A53" s="243" t="s">
        <v>21</v>
      </c>
      <c r="B53" s="244"/>
      <c r="C53" s="244"/>
      <c r="D53" s="244"/>
      <c r="E53" s="244"/>
      <c r="F53" s="244"/>
      <c r="G53" s="244"/>
      <c r="H53" s="244"/>
      <c r="I53" s="188"/>
      <c r="J53" s="188"/>
      <c r="K53" s="188"/>
      <c r="L53" s="188"/>
      <c r="M53" s="188"/>
      <c r="N53" s="188"/>
      <c r="O53" s="188"/>
      <c r="P53" s="188"/>
      <c r="Q53" s="188"/>
      <c r="R53" s="189"/>
      <c r="S53" s="193"/>
      <c r="T53" s="194"/>
      <c r="U53" s="194"/>
      <c r="V53" s="195"/>
    </row>
    <row r="54" spans="1:22" ht="15.75" customHeight="1">
      <c r="A54" s="243" t="s">
        <v>20</v>
      </c>
      <c r="B54" s="244"/>
      <c r="C54" s="244"/>
      <c r="D54" s="244"/>
      <c r="E54" s="244"/>
      <c r="F54" s="244"/>
      <c r="G54" s="244"/>
      <c r="H54" s="244"/>
      <c r="I54" s="188"/>
      <c r="J54" s="188"/>
      <c r="K54" s="188"/>
      <c r="L54" s="188"/>
      <c r="M54" s="188"/>
      <c r="N54" s="188"/>
      <c r="O54" s="188"/>
      <c r="P54" s="188"/>
      <c r="Q54" s="188"/>
      <c r="R54" s="189"/>
      <c r="S54" s="193"/>
      <c r="T54" s="194"/>
      <c r="U54" s="194"/>
      <c r="V54" s="195"/>
    </row>
    <row r="55" spans="1:22" ht="12.75">
      <c r="A55" s="46"/>
      <c r="B55" s="228"/>
      <c r="C55" s="228"/>
      <c r="D55" s="228"/>
      <c r="E55" s="228"/>
      <c r="F55" s="178"/>
      <c r="G55" s="178"/>
      <c r="H55" s="178"/>
      <c r="I55" s="176"/>
      <c r="J55" s="176"/>
      <c r="K55" s="176"/>
      <c r="L55" s="176"/>
      <c r="M55" s="202"/>
      <c r="N55" s="202"/>
      <c r="O55" s="202"/>
      <c r="P55" s="202"/>
      <c r="Q55" s="202"/>
      <c r="R55" s="258"/>
      <c r="S55" s="193"/>
      <c r="T55" s="194"/>
      <c r="U55" s="194"/>
      <c r="V55" s="195"/>
    </row>
    <row r="56" spans="1:22" ht="12.75">
      <c r="A56" s="40" t="s">
        <v>46</v>
      </c>
      <c r="B56" s="229"/>
      <c r="C56" s="229"/>
      <c r="D56" s="229"/>
      <c r="E56" s="229"/>
      <c r="F56" s="179"/>
      <c r="G56" s="179"/>
      <c r="H56" s="179"/>
      <c r="I56" s="45"/>
      <c r="J56" s="232" t="s">
        <v>29</v>
      </c>
      <c r="K56" s="232"/>
      <c r="L56" s="232"/>
      <c r="M56" s="203"/>
      <c r="N56" s="203"/>
      <c r="O56" s="203"/>
      <c r="P56" s="203"/>
      <c r="Q56" s="259"/>
      <c r="R56" s="260"/>
      <c r="S56" s="193"/>
      <c r="T56" s="194"/>
      <c r="U56" s="194"/>
      <c r="V56" s="195"/>
    </row>
    <row r="57" spans="1:22" ht="16.5" customHeight="1" thickBot="1">
      <c r="A57" s="46"/>
      <c r="B57" s="201" t="s">
        <v>10</v>
      </c>
      <c r="C57" s="201"/>
      <c r="D57" s="201"/>
      <c r="E57" s="201"/>
      <c r="F57" s="201" t="s">
        <v>11</v>
      </c>
      <c r="G57" s="201"/>
      <c r="H57" s="201"/>
      <c r="I57" s="176"/>
      <c r="J57" s="176"/>
      <c r="K57" s="176"/>
      <c r="L57" s="176"/>
      <c r="M57" s="231" t="s">
        <v>10</v>
      </c>
      <c r="N57" s="231"/>
      <c r="O57" s="231"/>
      <c r="P57" s="231"/>
      <c r="Q57" s="176" t="s">
        <v>11</v>
      </c>
      <c r="R57" s="177"/>
      <c r="S57" s="193"/>
      <c r="T57" s="194"/>
      <c r="U57" s="194"/>
      <c r="V57" s="195"/>
    </row>
    <row r="58" spans="1:22" ht="15.75" customHeight="1">
      <c r="A58" s="187"/>
      <c r="B58" s="188"/>
      <c r="C58" s="188"/>
      <c r="D58" s="188"/>
      <c r="E58" s="188"/>
      <c r="F58" s="188"/>
      <c r="G58" s="188"/>
      <c r="H58" s="188"/>
      <c r="I58" s="189"/>
      <c r="J58" s="248" t="s">
        <v>54</v>
      </c>
      <c r="K58" s="249"/>
      <c r="L58" s="249"/>
      <c r="M58" s="249"/>
      <c r="N58" s="249"/>
      <c r="O58" s="249"/>
      <c r="P58" s="249"/>
      <c r="Q58" s="249"/>
      <c r="R58" s="250"/>
      <c r="S58" s="193"/>
      <c r="T58" s="194"/>
      <c r="U58" s="194"/>
      <c r="V58" s="195"/>
    </row>
    <row r="59" spans="1:22" ht="12.75">
      <c r="A59" s="46"/>
      <c r="B59" s="228"/>
      <c r="C59" s="228"/>
      <c r="D59" s="228"/>
      <c r="E59" s="228"/>
      <c r="F59" s="178"/>
      <c r="G59" s="178"/>
      <c r="H59" s="178"/>
      <c r="I59" s="188"/>
      <c r="J59" s="251"/>
      <c r="K59" s="252"/>
      <c r="L59" s="252"/>
      <c r="M59" s="252"/>
      <c r="N59" s="252"/>
      <c r="O59" s="252"/>
      <c r="P59" s="252"/>
      <c r="Q59" s="252"/>
      <c r="R59" s="253"/>
      <c r="S59" s="193"/>
      <c r="T59" s="194"/>
      <c r="U59" s="194"/>
      <c r="V59" s="195"/>
    </row>
    <row r="60" spans="1:22" ht="12.75">
      <c r="A60" s="40" t="s">
        <v>47</v>
      </c>
      <c r="B60" s="229"/>
      <c r="C60" s="229"/>
      <c r="D60" s="229"/>
      <c r="E60" s="229"/>
      <c r="F60" s="179"/>
      <c r="G60" s="179"/>
      <c r="H60" s="179"/>
      <c r="I60" s="188"/>
      <c r="J60" s="255" t="s">
        <v>52</v>
      </c>
      <c r="K60" s="256"/>
      <c r="L60" s="256"/>
      <c r="M60" s="256"/>
      <c r="N60" s="256"/>
      <c r="O60" s="256"/>
      <c r="P60" s="256"/>
      <c r="Q60" s="256"/>
      <c r="R60" s="257"/>
      <c r="S60" s="193"/>
      <c r="T60" s="194"/>
      <c r="U60" s="194"/>
      <c r="V60" s="195"/>
    </row>
    <row r="61" spans="1:22" ht="13.5" thickBot="1">
      <c r="A61" s="47"/>
      <c r="B61" s="204" t="s">
        <v>10</v>
      </c>
      <c r="C61" s="204"/>
      <c r="D61" s="204"/>
      <c r="E61" s="204"/>
      <c r="F61" s="204" t="s">
        <v>11</v>
      </c>
      <c r="G61" s="204"/>
      <c r="H61" s="204"/>
      <c r="I61" s="254"/>
      <c r="J61" s="245" t="s">
        <v>53</v>
      </c>
      <c r="K61" s="246"/>
      <c r="L61" s="246"/>
      <c r="M61" s="246"/>
      <c r="N61" s="246"/>
      <c r="O61" s="246"/>
      <c r="P61" s="246"/>
      <c r="Q61" s="246"/>
      <c r="R61" s="247"/>
      <c r="S61" s="196"/>
      <c r="T61" s="197"/>
      <c r="U61" s="197"/>
      <c r="V61" s="198"/>
    </row>
    <row r="62" ht="12.75">
      <c r="R62"/>
    </row>
    <row r="63" ht="12.75">
      <c r="R63"/>
    </row>
    <row r="64" spans="19:21" ht="12.75">
      <c r="S64" s="132"/>
      <c r="T64" s="73"/>
      <c r="U64" s="73"/>
    </row>
    <row r="65" spans="19:21" ht="12.75">
      <c r="S65" s="132"/>
      <c r="T65" s="73"/>
      <c r="U65" s="73"/>
    </row>
    <row r="66" spans="19:21" ht="12.75">
      <c r="S66" s="132"/>
      <c r="T66" s="73"/>
      <c r="U66" s="73"/>
    </row>
  </sheetData>
  <sheetProtection/>
  <mergeCells count="78">
    <mergeCell ref="Q57:R57"/>
    <mergeCell ref="F55:H56"/>
    <mergeCell ref="J46:K46"/>
    <mergeCell ref="L46:N46"/>
    <mergeCell ref="O46:P46"/>
    <mergeCell ref="B48:R48"/>
    <mergeCell ref="A52:R52"/>
    <mergeCell ref="S49:V61"/>
    <mergeCell ref="B49:R49"/>
    <mergeCell ref="B50:R50"/>
    <mergeCell ref="B51:R51"/>
    <mergeCell ref="F59:H60"/>
    <mergeCell ref="F57:H57"/>
    <mergeCell ref="M55:P56"/>
    <mergeCell ref="B61:E61"/>
    <mergeCell ref="B57:E57"/>
    <mergeCell ref="I55:L55"/>
    <mergeCell ref="S31:V31"/>
    <mergeCell ref="S8:V9"/>
    <mergeCell ref="O8:P8"/>
    <mergeCell ref="A9:P9"/>
    <mergeCell ref="L10:M10"/>
    <mergeCell ref="A11:P11"/>
    <mergeCell ref="A12:B12"/>
    <mergeCell ref="B1:R1"/>
    <mergeCell ref="B2:R2"/>
    <mergeCell ref="F6:H6"/>
    <mergeCell ref="G8:H8"/>
    <mergeCell ref="B6:D6"/>
    <mergeCell ref="B5:R5"/>
    <mergeCell ref="R33:R45"/>
    <mergeCell ref="B59:E60"/>
    <mergeCell ref="E10:K10"/>
    <mergeCell ref="B55:E56"/>
    <mergeCell ref="M57:P57"/>
    <mergeCell ref="J56:L56"/>
    <mergeCell ref="C46:D46"/>
    <mergeCell ref="E46:F46"/>
    <mergeCell ref="G46:I46"/>
    <mergeCell ref="B10:D10"/>
    <mergeCell ref="A1:A2"/>
    <mergeCell ref="A3:A4"/>
    <mergeCell ref="B3:R4"/>
    <mergeCell ref="I53:R54"/>
    <mergeCell ref="A49:A51"/>
    <mergeCell ref="O45:P45"/>
    <mergeCell ref="C12:P12"/>
    <mergeCell ref="E8:F8"/>
    <mergeCell ref="N10:P10"/>
    <mergeCell ref="B8:D8"/>
    <mergeCell ref="F61:H61"/>
    <mergeCell ref="A53:H53"/>
    <mergeCell ref="A54:H54"/>
    <mergeCell ref="J61:R61"/>
    <mergeCell ref="A58:I58"/>
    <mergeCell ref="J58:R59"/>
    <mergeCell ref="I57:L57"/>
    <mergeCell ref="I59:I61"/>
    <mergeCell ref="J60:R60"/>
    <mergeCell ref="Q55:R56"/>
    <mergeCell ref="X6:AC6"/>
    <mergeCell ref="X7:AC7"/>
    <mergeCell ref="I6:J6"/>
    <mergeCell ref="K6:L6"/>
    <mergeCell ref="O6:R6"/>
    <mergeCell ref="A7:P7"/>
    <mergeCell ref="Q7:R13"/>
    <mergeCell ref="J8:K8"/>
    <mergeCell ref="S48:V48"/>
    <mergeCell ref="A47:R47"/>
    <mergeCell ref="S45:V45"/>
    <mergeCell ref="S46:V46"/>
    <mergeCell ref="S47:V47"/>
    <mergeCell ref="Q45:Q46"/>
    <mergeCell ref="H45:I45"/>
    <mergeCell ref="C45:G45"/>
    <mergeCell ref="J45:N45"/>
    <mergeCell ref="A45:B45"/>
  </mergeCells>
  <printOptions horizontalCentered="1" verticalCentered="1"/>
  <pageMargins left="0.25" right="0.25" top="0.25" bottom="0.25" header="0.5" footer="0"/>
  <pageSetup blackAndWhite="1" fitToHeight="1" fitToWidth="1" horizontalDpi="600" verticalDpi="600" orientation="landscape" scale="68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C66"/>
  <sheetViews>
    <sheetView showZeros="0" zoomScalePageLayoutView="0" workbookViewId="0" topLeftCell="A1">
      <selection activeCell="D29" sqref="D29"/>
    </sheetView>
  </sheetViews>
  <sheetFormatPr defaultColWidth="9.140625" defaultRowHeight="12.75"/>
  <cols>
    <col min="1" max="1" width="13.00390625" style="0" customWidth="1"/>
    <col min="2" max="2" width="14.140625" style="0" customWidth="1"/>
    <col min="3" max="7" width="5.57421875" style="0" customWidth="1"/>
    <col min="8" max="8" width="5.421875" style="0" customWidth="1"/>
    <col min="9" max="9" width="5.57421875" style="0" customWidth="1"/>
    <col min="10" max="12" width="5.421875" style="0" customWidth="1"/>
    <col min="13" max="13" width="5.57421875" style="0" customWidth="1"/>
    <col min="14" max="15" width="5.421875" style="0" customWidth="1"/>
    <col min="16" max="16" width="5.28125" style="0" customWidth="1"/>
    <col min="17" max="17" width="6.421875" style="0" bestFit="1" customWidth="1"/>
    <col min="18" max="18" width="7.7109375" style="3" bestFit="1" customWidth="1"/>
    <col min="19" max="19" width="13.28125" style="115" customWidth="1"/>
    <col min="20" max="20" width="12.00390625" style="50" customWidth="1"/>
    <col min="21" max="21" width="10.7109375" style="50" customWidth="1"/>
    <col min="22" max="22" width="10.28125" style="50" customWidth="1"/>
    <col min="23" max="23" width="6.140625" style="50" customWidth="1"/>
    <col min="24" max="24" width="14.57421875" style="50" customWidth="1"/>
    <col min="25" max="25" width="10.28125" style="50" bestFit="1" customWidth="1"/>
    <col min="26" max="26" width="11.00390625" style="50" customWidth="1"/>
    <col min="27" max="27" width="10.28125" style="50" bestFit="1" customWidth="1"/>
    <col min="28" max="29" width="12.28125" style="50" bestFit="1" customWidth="1"/>
    <col min="30" max="16384" width="9.140625" style="50" customWidth="1"/>
  </cols>
  <sheetData>
    <row r="1" spans="1:22" ht="12.75">
      <c r="A1" s="234" t="s">
        <v>59</v>
      </c>
      <c r="B1" s="218" t="s">
        <v>14</v>
      </c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9"/>
      <c r="S1" s="127"/>
      <c r="T1" s="116" t="s">
        <v>106</v>
      </c>
      <c r="U1" s="117"/>
      <c r="V1" s="118"/>
    </row>
    <row r="2" spans="1:22" ht="12.75">
      <c r="A2" s="235"/>
      <c r="B2" s="201" t="s">
        <v>71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20"/>
      <c r="S2" s="128"/>
      <c r="T2" s="53"/>
      <c r="U2" s="53"/>
      <c r="V2" s="54"/>
    </row>
    <row r="3" spans="1:22" ht="12.75">
      <c r="A3" s="235" t="s">
        <v>92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6"/>
      <c r="S3" s="128"/>
      <c r="T3" s="53" t="s">
        <v>72</v>
      </c>
      <c r="U3" s="53"/>
      <c r="V3" s="54"/>
    </row>
    <row r="4" spans="1:22" ht="13.5" thickBot="1">
      <c r="A4" s="237"/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6"/>
      <c r="S4" s="128"/>
      <c r="T4" s="119" t="s">
        <v>60</v>
      </c>
      <c r="U4" s="53"/>
      <c r="V4" s="54"/>
    </row>
    <row r="5" spans="1:22" ht="16.5" thickBot="1">
      <c r="A5" s="152"/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6"/>
      <c r="S5" s="128"/>
      <c r="T5" s="119" t="s">
        <v>61</v>
      </c>
      <c r="U5" s="53"/>
      <c r="V5" s="54"/>
    </row>
    <row r="6" spans="1:29" ht="13.5" thickBot="1">
      <c r="A6" s="40" t="s">
        <v>16</v>
      </c>
      <c r="B6" s="224">
        <f>'Pay06_03-06-12'!B6:D6</f>
        <v>0</v>
      </c>
      <c r="C6" s="224"/>
      <c r="D6" s="224"/>
      <c r="E6" s="42" t="s">
        <v>58</v>
      </c>
      <c r="F6" s="222">
        <f>'Pay06_03-06-12'!F6:H6</f>
        <v>0</v>
      </c>
      <c r="G6" s="222"/>
      <c r="H6" s="222"/>
      <c r="I6" s="267" t="s">
        <v>31</v>
      </c>
      <c r="J6" s="267"/>
      <c r="K6" s="268">
        <f>'Pay06_03-06-12'!K6:L6</f>
        <v>0</v>
      </c>
      <c r="L6" s="268"/>
      <c r="M6" s="39"/>
      <c r="N6" s="44" t="s">
        <v>42</v>
      </c>
      <c r="O6" s="224">
        <f>'Pay06_03-06-12'!O6:R6</f>
        <v>0</v>
      </c>
      <c r="P6" s="224"/>
      <c r="Q6" s="224"/>
      <c r="R6" s="269"/>
      <c r="S6" s="128"/>
      <c r="T6" s="119" t="s">
        <v>62</v>
      </c>
      <c r="U6" s="53"/>
      <c r="V6" s="54"/>
      <c r="X6" s="261" t="s">
        <v>41</v>
      </c>
      <c r="Y6" s="262"/>
      <c r="Z6" s="262"/>
      <c r="AA6" s="262"/>
      <c r="AB6" s="262"/>
      <c r="AC6" s="263"/>
    </row>
    <row r="7" spans="1:29" ht="6" customHeight="1" thickBot="1">
      <c r="A7" s="213"/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270"/>
      <c r="R7" s="271"/>
      <c r="S7" s="129"/>
      <c r="T7" s="120"/>
      <c r="U7" s="120"/>
      <c r="V7" s="121"/>
      <c r="X7" s="264"/>
      <c r="Y7" s="265"/>
      <c r="Z7" s="265"/>
      <c r="AA7" s="265"/>
      <c r="AB7" s="265"/>
      <c r="AC7" s="266"/>
    </row>
    <row r="8" spans="1:29" ht="15" customHeight="1">
      <c r="A8" s="40" t="s">
        <v>17</v>
      </c>
      <c r="B8" s="224">
        <f>'Pay06_03-06-12'!B8:D8</f>
        <v>0</v>
      </c>
      <c r="C8" s="224"/>
      <c r="D8" s="224"/>
      <c r="E8" s="232" t="s">
        <v>18</v>
      </c>
      <c r="F8" s="232"/>
      <c r="G8" s="223">
        <f>'Pay06_03-06-12'!G8:H8+14</f>
        <v>40975</v>
      </c>
      <c r="H8" s="223"/>
      <c r="I8" s="43" t="s">
        <v>19</v>
      </c>
      <c r="J8" s="223">
        <f>G8+13</f>
        <v>40988</v>
      </c>
      <c r="K8" s="223"/>
      <c r="L8" s="39"/>
      <c r="M8" s="42" t="s">
        <v>12</v>
      </c>
      <c r="N8" s="15">
        <f>'Pay06_03-06-12'!N8</f>
        <v>0</v>
      </c>
      <c r="O8" s="188"/>
      <c r="P8" s="188"/>
      <c r="Q8" s="188"/>
      <c r="R8" s="189"/>
      <c r="S8" s="207"/>
      <c r="T8" s="208"/>
      <c r="U8" s="208"/>
      <c r="V8" s="209"/>
      <c r="X8" s="52" t="s">
        <v>24</v>
      </c>
      <c r="Y8" s="34"/>
      <c r="Z8" s="53"/>
      <c r="AA8" s="53"/>
      <c r="AB8" s="53"/>
      <c r="AC8" s="54"/>
    </row>
    <row r="9" spans="1:29" ht="6" customHeight="1" thickBot="1">
      <c r="A9" s="213"/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88"/>
      <c r="R9" s="189"/>
      <c r="S9" s="210"/>
      <c r="T9" s="211"/>
      <c r="U9" s="211"/>
      <c r="V9" s="212"/>
      <c r="X9" s="52"/>
      <c r="Y9" s="34"/>
      <c r="Z9" s="53"/>
      <c r="AA9" s="53"/>
      <c r="AB9" s="53"/>
      <c r="AC9" s="54"/>
    </row>
    <row r="10" spans="1:29" ht="13.5" customHeight="1">
      <c r="A10" s="41" t="s">
        <v>48</v>
      </c>
      <c r="B10" s="233">
        <f>'Pay06_03-06-12'!B10:D10</f>
        <v>0</v>
      </c>
      <c r="C10" s="233"/>
      <c r="D10" s="233"/>
      <c r="E10" s="230" t="s">
        <v>49</v>
      </c>
      <c r="F10" s="230"/>
      <c r="G10" s="230"/>
      <c r="H10" s="230"/>
      <c r="I10" s="230"/>
      <c r="J10" s="230"/>
      <c r="K10" s="230"/>
      <c r="L10" s="214">
        <f>J8+10</f>
        <v>40998</v>
      </c>
      <c r="M10" s="215"/>
      <c r="N10" s="188"/>
      <c r="O10" s="188"/>
      <c r="P10" s="188"/>
      <c r="Q10" s="188"/>
      <c r="R10" s="188"/>
      <c r="S10" s="130"/>
      <c r="T10" s="122"/>
      <c r="U10" s="123"/>
      <c r="V10" s="123"/>
      <c r="X10" s="52"/>
      <c r="Y10" s="34"/>
      <c r="Z10" s="53"/>
      <c r="AA10" s="53"/>
      <c r="AB10" s="53"/>
      <c r="AC10" s="54"/>
    </row>
    <row r="11" spans="1:29" ht="13.5" customHeight="1" thickBot="1">
      <c r="A11" s="213"/>
      <c r="B11" s="176"/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88"/>
      <c r="R11" s="188"/>
      <c r="S11" s="131"/>
      <c r="T11" s="124"/>
      <c r="U11" s="124"/>
      <c r="V11" s="125"/>
      <c r="X11" s="52" t="s">
        <v>35</v>
      </c>
      <c r="Y11" s="32">
        <f>Y8/2080</f>
        <v>0</v>
      </c>
      <c r="Z11" s="53"/>
      <c r="AA11" s="53"/>
      <c r="AB11" s="53"/>
      <c r="AC11" s="54"/>
    </row>
    <row r="12" spans="1:29" ht="14.25" customHeight="1" thickBot="1">
      <c r="A12" s="216"/>
      <c r="B12" s="217"/>
      <c r="C12" s="240" t="s">
        <v>43</v>
      </c>
      <c r="D12" s="241"/>
      <c r="E12" s="241"/>
      <c r="F12" s="241"/>
      <c r="G12" s="241"/>
      <c r="H12" s="241"/>
      <c r="I12" s="241"/>
      <c r="J12" s="241"/>
      <c r="K12" s="241"/>
      <c r="L12" s="241"/>
      <c r="M12" s="241"/>
      <c r="N12" s="241"/>
      <c r="O12" s="241"/>
      <c r="P12" s="242"/>
      <c r="Q12" s="188"/>
      <c r="R12" s="188"/>
      <c r="S12" s="131"/>
      <c r="T12" s="124" t="s">
        <v>63</v>
      </c>
      <c r="U12" s="124"/>
      <c r="V12" s="125"/>
      <c r="X12" s="52" t="s">
        <v>36</v>
      </c>
      <c r="Y12" s="33"/>
      <c r="Z12" s="53"/>
      <c r="AA12" s="53"/>
      <c r="AB12" s="53"/>
      <c r="AC12" s="54"/>
    </row>
    <row r="13" spans="1:29" ht="13.5" thickBot="1">
      <c r="A13" s="77" t="s">
        <v>56</v>
      </c>
      <c r="B13" s="78" t="s">
        <v>55</v>
      </c>
      <c r="C13" s="81">
        <f>G8</f>
        <v>40975</v>
      </c>
      <c r="D13" s="82">
        <f aca="true" t="shared" si="0" ref="D13:P13">C13+1</f>
        <v>40976</v>
      </c>
      <c r="E13" s="83">
        <f t="shared" si="0"/>
        <v>40977</v>
      </c>
      <c r="F13" s="82">
        <f t="shared" si="0"/>
        <v>40978</v>
      </c>
      <c r="G13" s="83">
        <f t="shared" si="0"/>
        <v>40979</v>
      </c>
      <c r="H13" s="82">
        <f t="shared" si="0"/>
        <v>40980</v>
      </c>
      <c r="I13" s="83">
        <f t="shared" si="0"/>
        <v>40981</v>
      </c>
      <c r="J13" s="84">
        <f t="shared" si="0"/>
        <v>40982</v>
      </c>
      <c r="K13" s="83">
        <f t="shared" si="0"/>
        <v>40983</v>
      </c>
      <c r="L13" s="82">
        <f t="shared" si="0"/>
        <v>40984</v>
      </c>
      <c r="M13" s="83">
        <f t="shared" si="0"/>
        <v>40985</v>
      </c>
      <c r="N13" s="82">
        <f t="shared" si="0"/>
        <v>40986</v>
      </c>
      <c r="O13" s="83">
        <f t="shared" si="0"/>
        <v>40987</v>
      </c>
      <c r="P13" s="85">
        <f t="shared" si="0"/>
        <v>40988</v>
      </c>
      <c r="Q13" s="188"/>
      <c r="R13" s="188"/>
      <c r="S13" s="131"/>
      <c r="T13" s="124" t="s">
        <v>75</v>
      </c>
      <c r="U13" s="124"/>
      <c r="V13" s="125"/>
      <c r="X13" s="55"/>
      <c r="Y13" s="51" t="s">
        <v>37</v>
      </c>
      <c r="Z13" s="51" t="s">
        <v>37</v>
      </c>
      <c r="AA13" s="51" t="s">
        <v>25</v>
      </c>
      <c r="AB13" s="51" t="s">
        <v>27</v>
      </c>
      <c r="AC13" s="56" t="s">
        <v>2</v>
      </c>
    </row>
    <row r="14" spans="1:29" ht="13.5" thickBot="1">
      <c r="A14" s="79" t="s">
        <v>57</v>
      </c>
      <c r="B14" s="80" t="s">
        <v>50</v>
      </c>
      <c r="C14" s="86">
        <f aca="true" t="shared" si="1" ref="C14:P14">WEEKDAY(C13)</f>
        <v>4</v>
      </c>
      <c r="D14" s="87">
        <f t="shared" si="1"/>
        <v>5</v>
      </c>
      <c r="E14" s="88">
        <f t="shared" si="1"/>
        <v>6</v>
      </c>
      <c r="F14" s="87">
        <f t="shared" si="1"/>
        <v>7</v>
      </c>
      <c r="G14" s="88">
        <f t="shared" si="1"/>
        <v>1</v>
      </c>
      <c r="H14" s="87">
        <f t="shared" si="1"/>
        <v>2</v>
      </c>
      <c r="I14" s="88">
        <f t="shared" si="1"/>
        <v>3</v>
      </c>
      <c r="J14" s="89">
        <f t="shared" si="1"/>
        <v>4</v>
      </c>
      <c r="K14" s="88">
        <f t="shared" si="1"/>
        <v>5</v>
      </c>
      <c r="L14" s="87">
        <f t="shared" si="1"/>
        <v>6</v>
      </c>
      <c r="M14" s="88">
        <f t="shared" si="1"/>
        <v>7</v>
      </c>
      <c r="N14" s="87">
        <f t="shared" si="1"/>
        <v>1</v>
      </c>
      <c r="O14" s="88">
        <f t="shared" si="1"/>
        <v>2</v>
      </c>
      <c r="P14" s="90">
        <f t="shared" si="1"/>
        <v>3</v>
      </c>
      <c r="Q14" s="91" t="s">
        <v>2</v>
      </c>
      <c r="R14" s="142" t="s">
        <v>15</v>
      </c>
      <c r="S14" s="131"/>
      <c r="T14" s="124" t="s">
        <v>65</v>
      </c>
      <c r="U14" s="124"/>
      <c r="V14" s="125"/>
      <c r="X14" s="57"/>
      <c r="Y14" s="58" t="s">
        <v>38</v>
      </c>
      <c r="Z14" s="58" t="s">
        <v>39</v>
      </c>
      <c r="AA14" s="58" t="s">
        <v>26</v>
      </c>
      <c r="AB14" s="58" t="s">
        <v>28</v>
      </c>
      <c r="AC14" s="59" t="s">
        <v>40</v>
      </c>
    </row>
    <row r="15" spans="1:29" ht="15.75" customHeight="1">
      <c r="A15" s="172">
        <f>'Pay06_03-06-12'!A15</f>
        <v>0</v>
      </c>
      <c r="B15" s="157">
        <f>'Pay06_03-06-12'!B15</f>
        <v>1</v>
      </c>
      <c r="C15" s="27"/>
      <c r="D15" s="28"/>
      <c r="E15" s="29"/>
      <c r="F15" s="7"/>
      <c r="G15" s="8"/>
      <c r="H15" s="28"/>
      <c r="I15" s="29"/>
      <c r="J15" s="30"/>
      <c r="K15" s="29"/>
      <c r="L15" s="28"/>
      <c r="M15" s="8"/>
      <c r="N15" s="7"/>
      <c r="O15" s="29"/>
      <c r="P15" s="31"/>
      <c r="Q15" s="93">
        <f>SUM(C15:P15)</f>
        <v>0</v>
      </c>
      <c r="R15" s="161">
        <f>ROUND(IF(Q15&gt;0,Q15/$Q$32,B15),2)</f>
        <v>1</v>
      </c>
      <c r="S15" s="158"/>
      <c r="T15" s="124" t="s">
        <v>76</v>
      </c>
      <c r="U15" s="124"/>
      <c r="V15" s="125"/>
      <c r="X15" s="173">
        <f aca="true" t="shared" si="2" ref="X15:X31">A15</f>
        <v>0</v>
      </c>
      <c r="Y15" s="36"/>
      <c r="Z15" s="60">
        <f aca="true" t="shared" si="3" ref="Z15:Z31">(AA15+AB15)*Y15</f>
        <v>0</v>
      </c>
      <c r="AA15" s="61">
        <f aca="true" t="shared" si="4" ref="AA15:AA31">IF($B$32&gt;0,80*$Y$11*R15,($Y$11*Q15)+($Y$11*$Q$43*R15))</f>
        <v>0</v>
      </c>
      <c r="AB15" s="62">
        <f aca="true" t="shared" si="5" ref="AB15:AB31">AA15*$Y$12</f>
        <v>0</v>
      </c>
      <c r="AC15" s="62">
        <f aca="true" t="shared" si="6" ref="AC15:AC31">SUM(Z15:AB15)</f>
        <v>0</v>
      </c>
    </row>
    <row r="16" spans="1:29" ht="15.75" customHeight="1">
      <c r="A16" s="172">
        <f>'Pay06_03-06-12'!A16</f>
        <v>0</v>
      </c>
      <c r="B16" s="157">
        <f>'Pay06_03-06-12'!B16</f>
        <v>0</v>
      </c>
      <c r="C16" s="10"/>
      <c r="D16" s="2"/>
      <c r="E16" s="1"/>
      <c r="F16" s="2"/>
      <c r="G16" s="1"/>
      <c r="H16" s="2"/>
      <c r="I16" s="1"/>
      <c r="J16" s="6"/>
      <c r="K16" s="1"/>
      <c r="L16" s="2"/>
      <c r="M16" s="1"/>
      <c r="N16" s="2"/>
      <c r="O16" s="1"/>
      <c r="P16" s="13"/>
      <c r="Q16" s="93">
        <f aca="true" t="shared" si="7" ref="Q16:Q31">SUM(C16:P16)</f>
        <v>0</v>
      </c>
      <c r="R16" s="162">
        <f aca="true" t="shared" si="8" ref="R16:R31">ROUND(IF(Q16&gt;0,Q16/$Q$32,B16),2)</f>
        <v>0</v>
      </c>
      <c r="S16" s="158"/>
      <c r="T16" s="124" t="s">
        <v>66</v>
      </c>
      <c r="U16" s="124"/>
      <c r="V16" s="125"/>
      <c r="X16" s="174">
        <f t="shared" si="2"/>
        <v>0</v>
      </c>
      <c r="Y16" s="37"/>
      <c r="Z16" s="63">
        <f t="shared" si="3"/>
        <v>0</v>
      </c>
      <c r="AA16" s="64">
        <f t="shared" si="4"/>
        <v>0</v>
      </c>
      <c r="AB16" s="65">
        <f t="shared" si="5"/>
        <v>0</v>
      </c>
      <c r="AC16" s="65">
        <f t="shared" si="6"/>
        <v>0</v>
      </c>
    </row>
    <row r="17" spans="1:29" ht="15.75" customHeight="1">
      <c r="A17" s="172">
        <f>'Pay06_03-06-12'!A17</f>
        <v>0</v>
      </c>
      <c r="B17" s="157">
        <f>'Pay06_03-06-12'!B17</f>
        <v>0</v>
      </c>
      <c r="C17" s="10"/>
      <c r="D17" s="2"/>
      <c r="E17" s="49"/>
      <c r="F17" s="2"/>
      <c r="G17" s="1"/>
      <c r="H17" s="2"/>
      <c r="I17" s="1"/>
      <c r="J17" s="6"/>
      <c r="K17" s="1"/>
      <c r="L17" s="2"/>
      <c r="M17" s="1"/>
      <c r="N17" s="2"/>
      <c r="O17" s="1"/>
      <c r="P17" s="13"/>
      <c r="Q17" s="93">
        <f t="shared" si="7"/>
        <v>0</v>
      </c>
      <c r="R17" s="162">
        <f t="shared" si="8"/>
        <v>0</v>
      </c>
      <c r="S17" s="158"/>
      <c r="T17" s="124" t="s">
        <v>64</v>
      </c>
      <c r="U17" s="124"/>
      <c r="V17" s="125"/>
      <c r="X17" s="174">
        <f t="shared" si="2"/>
        <v>0</v>
      </c>
      <c r="Y17" s="37"/>
      <c r="Z17" s="63">
        <f t="shared" si="3"/>
        <v>0</v>
      </c>
      <c r="AA17" s="64">
        <f t="shared" si="4"/>
        <v>0</v>
      </c>
      <c r="AB17" s="65">
        <f t="shared" si="5"/>
        <v>0</v>
      </c>
      <c r="AC17" s="65">
        <f t="shared" si="6"/>
        <v>0</v>
      </c>
    </row>
    <row r="18" spans="1:29" ht="15.75" customHeight="1">
      <c r="A18" s="172">
        <f>'Pay06_03-06-12'!A18</f>
        <v>0</v>
      </c>
      <c r="B18" s="157">
        <f>'Pay06_03-06-12'!B18</f>
        <v>0</v>
      </c>
      <c r="C18" s="10"/>
      <c r="D18" s="2"/>
      <c r="E18" s="1"/>
      <c r="F18" s="2"/>
      <c r="G18" s="1"/>
      <c r="H18" s="2"/>
      <c r="I18" s="1"/>
      <c r="J18" s="6"/>
      <c r="K18" s="1"/>
      <c r="L18" s="2"/>
      <c r="M18" s="1"/>
      <c r="N18" s="2"/>
      <c r="O18" s="1"/>
      <c r="P18" s="13"/>
      <c r="Q18" s="93">
        <f t="shared" si="7"/>
        <v>0</v>
      </c>
      <c r="R18" s="162">
        <f t="shared" si="8"/>
        <v>0</v>
      </c>
      <c r="S18" s="158"/>
      <c r="T18" s="124" t="s">
        <v>67</v>
      </c>
      <c r="U18" s="124"/>
      <c r="V18" s="125"/>
      <c r="X18" s="174">
        <f t="shared" si="2"/>
        <v>0</v>
      </c>
      <c r="Y18" s="37"/>
      <c r="Z18" s="63">
        <f t="shared" si="3"/>
        <v>0</v>
      </c>
      <c r="AA18" s="64">
        <f t="shared" si="4"/>
        <v>0</v>
      </c>
      <c r="AB18" s="65">
        <f t="shared" si="5"/>
        <v>0</v>
      </c>
      <c r="AC18" s="65">
        <f t="shared" si="6"/>
        <v>0</v>
      </c>
    </row>
    <row r="19" spans="1:29" ht="15.75" customHeight="1">
      <c r="A19" s="172">
        <f>'Pay06_03-06-12'!A19</f>
        <v>0</v>
      </c>
      <c r="B19" s="157">
        <f>'Pay06_03-06-12'!B19</f>
        <v>0</v>
      </c>
      <c r="C19" s="10"/>
      <c r="D19" s="2"/>
      <c r="E19" s="1"/>
      <c r="F19" s="2"/>
      <c r="G19" s="1"/>
      <c r="H19" s="2"/>
      <c r="I19" s="1"/>
      <c r="J19" s="10"/>
      <c r="K19" s="159"/>
      <c r="L19" s="2"/>
      <c r="M19" s="1"/>
      <c r="N19" s="2"/>
      <c r="O19" s="1"/>
      <c r="P19" s="13"/>
      <c r="Q19" s="93">
        <f t="shared" si="7"/>
        <v>0</v>
      </c>
      <c r="R19" s="162">
        <f t="shared" si="8"/>
        <v>0</v>
      </c>
      <c r="S19" s="158"/>
      <c r="T19" s="124" t="s">
        <v>73</v>
      </c>
      <c r="U19" s="124"/>
      <c r="V19" s="125"/>
      <c r="X19" s="174">
        <f t="shared" si="2"/>
        <v>0</v>
      </c>
      <c r="Y19" s="37"/>
      <c r="Z19" s="63">
        <f t="shared" si="3"/>
        <v>0</v>
      </c>
      <c r="AA19" s="64">
        <f t="shared" si="4"/>
        <v>0</v>
      </c>
      <c r="AB19" s="65">
        <f t="shared" si="5"/>
        <v>0</v>
      </c>
      <c r="AC19" s="65">
        <f t="shared" si="6"/>
        <v>0</v>
      </c>
    </row>
    <row r="20" spans="1:29" ht="15.75" customHeight="1" thickBot="1">
      <c r="A20" s="172">
        <f>'Pay06_03-06-12'!A20</f>
        <v>0</v>
      </c>
      <c r="B20" s="157">
        <f>'Pay06_03-06-12'!B20</f>
        <v>0</v>
      </c>
      <c r="C20" s="10"/>
      <c r="D20" s="2"/>
      <c r="E20" s="1"/>
      <c r="F20" s="159"/>
      <c r="G20" s="159"/>
      <c r="H20" s="159"/>
      <c r="I20" s="13"/>
      <c r="J20" s="10"/>
      <c r="K20" s="159"/>
      <c r="L20" s="159"/>
      <c r="M20" s="2"/>
      <c r="N20" s="2"/>
      <c r="O20" s="1"/>
      <c r="P20" s="13"/>
      <c r="Q20" s="93">
        <f t="shared" si="7"/>
        <v>0</v>
      </c>
      <c r="R20" s="162">
        <f t="shared" si="8"/>
        <v>0</v>
      </c>
      <c r="S20" s="160"/>
      <c r="T20" s="126"/>
      <c r="U20" s="143"/>
      <c r="V20" s="144"/>
      <c r="X20" s="174">
        <f t="shared" si="2"/>
        <v>0</v>
      </c>
      <c r="Y20" s="37"/>
      <c r="Z20" s="63">
        <f t="shared" si="3"/>
        <v>0</v>
      </c>
      <c r="AA20" s="64">
        <f t="shared" si="4"/>
        <v>0</v>
      </c>
      <c r="AB20" s="65">
        <f t="shared" si="5"/>
        <v>0</v>
      </c>
      <c r="AC20" s="65">
        <f t="shared" si="6"/>
        <v>0</v>
      </c>
    </row>
    <row r="21" spans="1:29" ht="15.75" customHeight="1">
      <c r="A21" s="172">
        <f>'Pay06_03-06-12'!A23</f>
        <v>0</v>
      </c>
      <c r="B21" s="157">
        <f>'Pay06_03-06-12'!B23</f>
        <v>0</v>
      </c>
      <c r="C21" s="19"/>
      <c r="D21" s="16"/>
      <c r="E21" s="15"/>
      <c r="F21" s="21"/>
      <c r="G21" s="21"/>
      <c r="H21" s="21"/>
      <c r="I21" s="17"/>
      <c r="J21" s="19"/>
      <c r="K21" s="21"/>
      <c r="L21" s="21"/>
      <c r="M21" s="16"/>
      <c r="N21" s="16"/>
      <c r="O21" s="15"/>
      <c r="P21" s="17"/>
      <c r="Q21" s="93">
        <f t="shared" si="7"/>
        <v>0</v>
      </c>
      <c r="R21" s="162">
        <f t="shared" si="8"/>
        <v>0</v>
      </c>
      <c r="S21" s="169"/>
      <c r="T21" s="33"/>
      <c r="U21" s="170"/>
      <c r="V21" s="171"/>
      <c r="X21" s="174">
        <f aca="true" t="shared" si="9" ref="X21:X29">A21</f>
        <v>0</v>
      </c>
      <c r="Y21" s="37"/>
      <c r="Z21" s="63">
        <f aca="true" t="shared" si="10" ref="Z21:Z29">(AA21+AB21)*Y21</f>
        <v>0</v>
      </c>
      <c r="AA21" s="64">
        <f aca="true" t="shared" si="11" ref="AA21:AA29">IF($B$32&gt;0,80*$Y$11*R21,($Y$11*Q21)+($Y$11*$Q$43*R21))</f>
        <v>0</v>
      </c>
      <c r="AB21" s="65">
        <f aca="true" t="shared" si="12" ref="AB21:AB29">AA21*$Y$12</f>
        <v>0</v>
      </c>
      <c r="AC21" s="65">
        <f aca="true" t="shared" si="13" ref="AC21:AC29">SUM(Z21:AB21)</f>
        <v>0</v>
      </c>
    </row>
    <row r="22" spans="1:29" ht="15.75" customHeight="1">
      <c r="A22" s="172">
        <f>'Pay06_03-06-12'!A24</f>
        <v>0</v>
      </c>
      <c r="B22" s="157">
        <f>'Pay06_03-06-12'!B24</f>
        <v>0</v>
      </c>
      <c r="C22" s="19"/>
      <c r="D22" s="16"/>
      <c r="E22" s="15"/>
      <c r="F22" s="21"/>
      <c r="G22" s="21"/>
      <c r="H22" s="21"/>
      <c r="I22" s="17"/>
      <c r="J22" s="19"/>
      <c r="K22" s="21"/>
      <c r="L22" s="21"/>
      <c r="M22" s="16"/>
      <c r="N22" s="16"/>
      <c r="O22" s="15"/>
      <c r="P22" s="17"/>
      <c r="Q22" s="93">
        <f aca="true" t="shared" si="14" ref="Q22:Q28">SUM(C22:P22)</f>
        <v>0</v>
      </c>
      <c r="R22" s="162">
        <f aca="true" t="shared" si="15" ref="R22:R28">ROUND(IF(Q22&gt;0,Q22/$Q$32,B22),2)</f>
        <v>0</v>
      </c>
      <c r="S22" s="169"/>
      <c r="T22" s="33"/>
      <c r="U22" s="170"/>
      <c r="V22" s="171"/>
      <c r="X22" s="174">
        <f t="shared" si="9"/>
        <v>0</v>
      </c>
      <c r="Y22" s="37"/>
      <c r="Z22" s="63">
        <f t="shared" si="10"/>
        <v>0</v>
      </c>
      <c r="AA22" s="64">
        <f t="shared" si="11"/>
        <v>0</v>
      </c>
      <c r="AB22" s="65">
        <f t="shared" si="12"/>
        <v>0</v>
      </c>
      <c r="AC22" s="65">
        <f t="shared" si="13"/>
        <v>0</v>
      </c>
    </row>
    <row r="23" spans="1:29" ht="15.75" customHeight="1">
      <c r="A23" s="172">
        <f>'Pay06_03-06-12'!A25</f>
        <v>0</v>
      </c>
      <c r="B23" s="157">
        <f>'Pay06_03-06-12'!B25</f>
        <v>0</v>
      </c>
      <c r="C23" s="19"/>
      <c r="D23" s="16"/>
      <c r="E23" s="15"/>
      <c r="F23" s="21"/>
      <c r="G23" s="21"/>
      <c r="H23" s="21"/>
      <c r="I23" s="17"/>
      <c r="J23" s="19"/>
      <c r="K23" s="21"/>
      <c r="L23" s="21"/>
      <c r="M23" s="16"/>
      <c r="N23" s="16"/>
      <c r="O23" s="15"/>
      <c r="P23" s="17"/>
      <c r="Q23" s="93">
        <f t="shared" si="14"/>
        <v>0</v>
      </c>
      <c r="R23" s="162">
        <f t="shared" si="15"/>
        <v>0</v>
      </c>
      <c r="S23" s="169"/>
      <c r="T23" s="33"/>
      <c r="U23" s="170"/>
      <c r="V23" s="171"/>
      <c r="X23" s="174">
        <f t="shared" si="9"/>
        <v>0</v>
      </c>
      <c r="Y23" s="37"/>
      <c r="Z23" s="63">
        <f t="shared" si="10"/>
        <v>0</v>
      </c>
      <c r="AA23" s="64">
        <f t="shared" si="11"/>
        <v>0</v>
      </c>
      <c r="AB23" s="65">
        <f t="shared" si="12"/>
        <v>0</v>
      </c>
      <c r="AC23" s="65">
        <f t="shared" si="13"/>
        <v>0</v>
      </c>
    </row>
    <row r="24" spans="1:29" ht="15.75" customHeight="1">
      <c r="A24" s="172">
        <f>'Pay06_03-06-12'!A26</f>
        <v>0</v>
      </c>
      <c r="B24" s="157">
        <f>'Pay06_03-06-12'!B26</f>
        <v>0</v>
      </c>
      <c r="C24" s="19"/>
      <c r="D24" s="16"/>
      <c r="E24" s="15"/>
      <c r="F24" s="21"/>
      <c r="G24" s="21"/>
      <c r="H24" s="21"/>
      <c r="I24" s="17"/>
      <c r="J24" s="19"/>
      <c r="K24" s="21"/>
      <c r="L24" s="21"/>
      <c r="M24" s="16"/>
      <c r="N24" s="16"/>
      <c r="O24" s="15"/>
      <c r="P24" s="17"/>
      <c r="Q24" s="93">
        <f t="shared" si="14"/>
        <v>0</v>
      </c>
      <c r="R24" s="162">
        <f t="shared" si="15"/>
        <v>0</v>
      </c>
      <c r="S24" s="169"/>
      <c r="T24" s="33"/>
      <c r="U24" s="170"/>
      <c r="V24" s="171"/>
      <c r="X24" s="174">
        <f t="shared" si="9"/>
        <v>0</v>
      </c>
      <c r="Y24" s="37"/>
      <c r="Z24" s="63">
        <f t="shared" si="10"/>
        <v>0</v>
      </c>
      <c r="AA24" s="64">
        <f t="shared" si="11"/>
        <v>0</v>
      </c>
      <c r="AB24" s="65">
        <f t="shared" si="12"/>
        <v>0</v>
      </c>
      <c r="AC24" s="65">
        <f t="shared" si="13"/>
        <v>0</v>
      </c>
    </row>
    <row r="25" spans="1:29" ht="15.75" customHeight="1">
      <c r="A25" s="172">
        <f>'Pay06_03-06-12'!A27</f>
        <v>0</v>
      </c>
      <c r="B25" s="157">
        <f>'Pay06_03-06-12'!B27</f>
        <v>0</v>
      </c>
      <c r="C25" s="19"/>
      <c r="D25" s="16"/>
      <c r="E25" s="15"/>
      <c r="F25" s="21"/>
      <c r="G25" s="21"/>
      <c r="H25" s="21"/>
      <c r="I25" s="17"/>
      <c r="J25" s="19"/>
      <c r="K25" s="21"/>
      <c r="L25" s="21"/>
      <c r="M25" s="16"/>
      <c r="N25" s="16"/>
      <c r="O25" s="15"/>
      <c r="P25" s="17"/>
      <c r="Q25" s="93">
        <f t="shared" si="14"/>
        <v>0</v>
      </c>
      <c r="R25" s="162">
        <f t="shared" si="15"/>
        <v>0</v>
      </c>
      <c r="S25" s="169"/>
      <c r="T25" s="33"/>
      <c r="U25" s="170"/>
      <c r="V25" s="171"/>
      <c r="X25" s="174">
        <f t="shared" si="9"/>
        <v>0</v>
      </c>
      <c r="Y25" s="37"/>
      <c r="Z25" s="63">
        <f t="shared" si="10"/>
        <v>0</v>
      </c>
      <c r="AA25" s="64">
        <f t="shared" si="11"/>
        <v>0</v>
      </c>
      <c r="AB25" s="65">
        <f t="shared" si="12"/>
        <v>0</v>
      </c>
      <c r="AC25" s="65">
        <f t="shared" si="13"/>
        <v>0</v>
      </c>
    </row>
    <row r="26" spans="1:29" ht="15.75" customHeight="1">
      <c r="A26" s="172">
        <f>'Pay06_03-06-12'!A28</f>
        <v>0</v>
      </c>
      <c r="B26" s="157">
        <f>'Pay06_03-06-12'!B28</f>
        <v>0</v>
      </c>
      <c r="C26" s="19"/>
      <c r="D26" s="16"/>
      <c r="E26" s="15"/>
      <c r="F26" s="21"/>
      <c r="G26" s="21"/>
      <c r="H26" s="21"/>
      <c r="I26" s="17"/>
      <c r="J26" s="19"/>
      <c r="K26" s="21"/>
      <c r="L26" s="21"/>
      <c r="M26" s="16"/>
      <c r="N26" s="16"/>
      <c r="O26" s="15"/>
      <c r="P26" s="17"/>
      <c r="Q26" s="93">
        <f t="shared" si="14"/>
        <v>0</v>
      </c>
      <c r="R26" s="162">
        <f t="shared" si="15"/>
        <v>0</v>
      </c>
      <c r="S26" s="169"/>
      <c r="T26" s="33"/>
      <c r="U26" s="170"/>
      <c r="V26" s="171"/>
      <c r="X26" s="174">
        <f t="shared" si="9"/>
        <v>0</v>
      </c>
      <c r="Y26" s="37"/>
      <c r="Z26" s="63">
        <f t="shared" si="10"/>
        <v>0</v>
      </c>
      <c r="AA26" s="64">
        <f t="shared" si="11"/>
        <v>0</v>
      </c>
      <c r="AB26" s="65">
        <f t="shared" si="12"/>
        <v>0</v>
      </c>
      <c r="AC26" s="65">
        <f t="shared" si="13"/>
        <v>0</v>
      </c>
    </row>
    <row r="27" spans="1:29" ht="15.75" customHeight="1">
      <c r="A27" s="172">
        <f>'Pay06_03-06-12'!A29</f>
        <v>0</v>
      </c>
      <c r="B27" s="157">
        <f>'Pay06_03-06-12'!B29</f>
        <v>0</v>
      </c>
      <c r="C27" s="19"/>
      <c r="D27" s="16"/>
      <c r="E27" s="15"/>
      <c r="F27" s="21"/>
      <c r="G27" s="21"/>
      <c r="H27" s="21"/>
      <c r="I27" s="17"/>
      <c r="J27" s="19"/>
      <c r="K27" s="21"/>
      <c r="L27" s="21"/>
      <c r="M27" s="16"/>
      <c r="N27" s="16"/>
      <c r="O27" s="15"/>
      <c r="P27" s="17"/>
      <c r="Q27" s="93">
        <f t="shared" si="14"/>
        <v>0</v>
      </c>
      <c r="R27" s="162">
        <f t="shared" si="15"/>
        <v>0</v>
      </c>
      <c r="S27" s="169"/>
      <c r="T27" s="33"/>
      <c r="U27" s="170"/>
      <c r="V27" s="171"/>
      <c r="X27" s="174">
        <f t="shared" si="9"/>
        <v>0</v>
      </c>
      <c r="Y27" s="37"/>
      <c r="Z27" s="63">
        <f t="shared" si="10"/>
        <v>0</v>
      </c>
      <c r="AA27" s="64">
        <f t="shared" si="11"/>
        <v>0</v>
      </c>
      <c r="AB27" s="65">
        <f t="shared" si="12"/>
        <v>0</v>
      </c>
      <c r="AC27" s="65">
        <f t="shared" si="13"/>
        <v>0</v>
      </c>
    </row>
    <row r="28" spans="1:29" ht="15.75" customHeight="1">
      <c r="A28" s="172">
        <f>'Pay06_03-06-12'!A30</f>
        <v>0</v>
      </c>
      <c r="B28" s="157">
        <f>'Pay06_03-06-12'!B30</f>
        <v>0</v>
      </c>
      <c r="C28" s="19"/>
      <c r="D28" s="16"/>
      <c r="E28" s="15"/>
      <c r="F28" s="21"/>
      <c r="G28" s="21"/>
      <c r="H28" s="21"/>
      <c r="I28" s="17"/>
      <c r="J28" s="19"/>
      <c r="K28" s="21"/>
      <c r="L28" s="21"/>
      <c r="M28" s="16"/>
      <c r="N28" s="16"/>
      <c r="O28" s="15"/>
      <c r="P28" s="17"/>
      <c r="Q28" s="93">
        <f t="shared" si="14"/>
        <v>0</v>
      </c>
      <c r="R28" s="162">
        <f t="shared" si="15"/>
        <v>0</v>
      </c>
      <c r="S28" s="169"/>
      <c r="T28" s="33"/>
      <c r="U28" s="170"/>
      <c r="V28" s="171"/>
      <c r="X28" s="174">
        <f t="shared" si="9"/>
        <v>0</v>
      </c>
      <c r="Y28" s="37"/>
      <c r="Z28" s="63">
        <f t="shared" si="10"/>
        <v>0</v>
      </c>
      <c r="AA28" s="64">
        <f t="shared" si="11"/>
        <v>0</v>
      </c>
      <c r="AB28" s="65">
        <f t="shared" si="12"/>
        <v>0</v>
      </c>
      <c r="AC28" s="65">
        <f t="shared" si="13"/>
        <v>0</v>
      </c>
    </row>
    <row r="29" spans="1:29" ht="15.75" customHeight="1">
      <c r="A29" s="172">
        <f>'Pay06_03-06-12'!A29</f>
        <v>0</v>
      </c>
      <c r="B29" s="157">
        <f>'Pay06_03-06-12'!B29</f>
        <v>0</v>
      </c>
      <c r="C29" s="19"/>
      <c r="D29" s="16"/>
      <c r="E29" s="15"/>
      <c r="F29" s="21"/>
      <c r="G29" s="21"/>
      <c r="H29" s="21"/>
      <c r="I29" s="17"/>
      <c r="J29" s="19"/>
      <c r="K29" s="21"/>
      <c r="L29" s="21"/>
      <c r="M29" s="16"/>
      <c r="N29" s="16"/>
      <c r="O29" s="15"/>
      <c r="P29" s="17"/>
      <c r="Q29" s="93">
        <f t="shared" si="7"/>
        <v>0</v>
      </c>
      <c r="R29" s="162">
        <f t="shared" si="8"/>
        <v>0</v>
      </c>
      <c r="S29" s="169"/>
      <c r="T29" s="33"/>
      <c r="U29" s="170"/>
      <c r="V29" s="171"/>
      <c r="X29" s="174">
        <f t="shared" si="9"/>
        <v>0</v>
      </c>
      <c r="Y29" s="37"/>
      <c r="Z29" s="63">
        <f t="shared" si="10"/>
        <v>0</v>
      </c>
      <c r="AA29" s="64">
        <f t="shared" si="11"/>
        <v>0</v>
      </c>
      <c r="AB29" s="65">
        <f t="shared" si="12"/>
        <v>0</v>
      </c>
      <c r="AC29" s="65">
        <f t="shared" si="13"/>
        <v>0</v>
      </c>
    </row>
    <row r="30" spans="1:29" ht="15.75" customHeight="1" thickBot="1">
      <c r="A30" s="172">
        <f>'Pay06_03-06-12'!A30</f>
        <v>0</v>
      </c>
      <c r="B30" s="157">
        <f>'Pay06_03-06-12'!B30</f>
        <v>0</v>
      </c>
      <c r="C30" s="19"/>
      <c r="D30" s="16"/>
      <c r="E30" s="22"/>
      <c r="F30" s="15"/>
      <c r="G30" s="21"/>
      <c r="H30" s="21"/>
      <c r="I30" s="17"/>
      <c r="J30" s="19"/>
      <c r="K30" s="16"/>
      <c r="L30" s="15"/>
      <c r="M30" s="16"/>
      <c r="N30" s="16"/>
      <c r="O30" s="15"/>
      <c r="P30" s="17"/>
      <c r="Q30" s="93">
        <f t="shared" si="7"/>
        <v>0</v>
      </c>
      <c r="R30" s="162">
        <f t="shared" si="8"/>
        <v>0</v>
      </c>
      <c r="S30" s="3"/>
      <c r="T30" s="3"/>
      <c r="U30" s="3"/>
      <c r="V30" s="153"/>
      <c r="X30" s="174">
        <f t="shared" si="2"/>
        <v>0</v>
      </c>
      <c r="Y30" s="37"/>
      <c r="Z30" s="63">
        <f t="shared" si="3"/>
        <v>0</v>
      </c>
      <c r="AA30" s="64">
        <f t="shared" si="4"/>
        <v>0</v>
      </c>
      <c r="AB30" s="65">
        <f t="shared" si="5"/>
        <v>0</v>
      </c>
      <c r="AC30" s="65">
        <f t="shared" si="6"/>
        <v>0</v>
      </c>
    </row>
    <row r="31" spans="1:29" ht="15.75" customHeight="1" thickBot="1">
      <c r="A31" s="172">
        <f>'Pay06_03-06-12'!A31</f>
        <v>0</v>
      </c>
      <c r="B31" s="157">
        <f>'Pay06_03-06-12'!B31</f>
        <v>0</v>
      </c>
      <c r="C31" s="20"/>
      <c r="D31" s="4"/>
      <c r="E31" s="23"/>
      <c r="F31" s="5"/>
      <c r="G31" s="4"/>
      <c r="H31" s="5"/>
      <c r="I31" s="12"/>
      <c r="J31" s="11"/>
      <c r="K31" s="4"/>
      <c r="L31" s="5"/>
      <c r="M31" s="4"/>
      <c r="N31" s="5"/>
      <c r="O31" s="4"/>
      <c r="P31" s="18"/>
      <c r="Q31" s="93">
        <f t="shared" si="7"/>
        <v>0</v>
      </c>
      <c r="R31" s="163">
        <f t="shared" si="8"/>
        <v>0</v>
      </c>
      <c r="S31" s="205" t="s">
        <v>70</v>
      </c>
      <c r="T31" s="205"/>
      <c r="U31" s="205"/>
      <c r="V31" s="206"/>
      <c r="X31" s="175">
        <f t="shared" si="2"/>
        <v>0</v>
      </c>
      <c r="Y31" s="38"/>
      <c r="Z31" s="66">
        <f t="shared" si="3"/>
        <v>0</v>
      </c>
      <c r="AA31" s="67">
        <f t="shared" si="4"/>
        <v>0</v>
      </c>
      <c r="AB31" s="68">
        <f t="shared" si="5"/>
        <v>0</v>
      </c>
      <c r="AC31" s="68">
        <f t="shared" si="6"/>
        <v>0</v>
      </c>
    </row>
    <row r="32" spans="1:29" ht="15.75" customHeight="1" thickBot="1">
      <c r="A32" s="95" t="s">
        <v>33</v>
      </c>
      <c r="B32" s="96">
        <f aca="true" t="shared" si="16" ref="B32:R32">SUM(B15:B31)</f>
        <v>1</v>
      </c>
      <c r="C32" s="97">
        <f t="shared" si="16"/>
        <v>0</v>
      </c>
      <c r="D32" s="98">
        <f t="shared" si="16"/>
        <v>0</v>
      </c>
      <c r="E32" s="98">
        <f t="shared" si="16"/>
        <v>0</v>
      </c>
      <c r="F32" s="98">
        <f t="shared" si="16"/>
        <v>0</v>
      </c>
      <c r="G32" s="98">
        <f t="shared" si="16"/>
        <v>0</v>
      </c>
      <c r="H32" s="98">
        <f t="shared" si="16"/>
        <v>0</v>
      </c>
      <c r="I32" s="98">
        <f t="shared" si="16"/>
        <v>0</v>
      </c>
      <c r="J32" s="97">
        <f t="shared" si="16"/>
        <v>0</v>
      </c>
      <c r="K32" s="98">
        <f t="shared" si="16"/>
        <v>0</v>
      </c>
      <c r="L32" s="98">
        <f t="shared" si="16"/>
        <v>0</v>
      </c>
      <c r="M32" s="98">
        <f t="shared" si="16"/>
        <v>0</v>
      </c>
      <c r="N32" s="98">
        <f t="shared" si="16"/>
        <v>0</v>
      </c>
      <c r="O32" s="98">
        <f t="shared" si="16"/>
        <v>0</v>
      </c>
      <c r="P32" s="99">
        <f t="shared" si="16"/>
        <v>0</v>
      </c>
      <c r="Q32" s="94">
        <f t="shared" si="16"/>
        <v>0</v>
      </c>
      <c r="R32" s="145">
        <f t="shared" si="16"/>
        <v>1</v>
      </c>
      <c r="S32" s="135" t="s">
        <v>56</v>
      </c>
      <c r="T32" s="136" t="s">
        <v>55</v>
      </c>
      <c r="U32" s="136" t="s">
        <v>68</v>
      </c>
      <c r="V32" s="136" t="s">
        <v>69</v>
      </c>
      <c r="X32" s="69" t="s">
        <v>2</v>
      </c>
      <c r="Y32" s="70"/>
      <c r="Z32" s="71">
        <f>SUM(Z15:Z31)</f>
        <v>0</v>
      </c>
      <c r="AA32" s="72">
        <f>SUM(AA15:AA31)</f>
        <v>0</v>
      </c>
      <c r="AB32" s="71">
        <f>SUM(AB15:AB31)</f>
        <v>0</v>
      </c>
      <c r="AC32" s="71">
        <f>SUM(AC15:AC31)</f>
        <v>0</v>
      </c>
    </row>
    <row r="33" spans="1:22" ht="15.75" customHeight="1" thickBot="1">
      <c r="A33" s="100" t="s">
        <v>3</v>
      </c>
      <c r="B33" s="101"/>
      <c r="C33" s="102">
        <f aca="true" t="shared" si="17" ref="C33:P33">C14</f>
        <v>4</v>
      </c>
      <c r="D33" s="103">
        <f t="shared" si="17"/>
        <v>5</v>
      </c>
      <c r="E33" s="103">
        <f t="shared" si="17"/>
        <v>6</v>
      </c>
      <c r="F33" s="104">
        <f t="shared" si="17"/>
        <v>7</v>
      </c>
      <c r="G33" s="103">
        <f t="shared" si="17"/>
        <v>1</v>
      </c>
      <c r="H33" s="104">
        <f t="shared" si="17"/>
        <v>2</v>
      </c>
      <c r="I33" s="105">
        <f t="shared" si="17"/>
        <v>3</v>
      </c>
      <c r="J33" s="102">
        <f t="shared" si="17"/>
        <v>4</v>
      </c>
      <c r="K33" s="103">
        <f t="shared" si="17"/>
        <v>5</v>
      </c>
      <c r="L33" s="104">
        <f t="shared" si="17"/>
        <v>6</v>
      </c>
      <c r="M33" s="103">
        <f t="shared" si="17"/>
        <v>7</v>
      </c>
      <c r="N33" s="103">
        <f t="shared" si="17"/>
        <v>1</v>
      </c>
      <c r="O33" s="104">
        <f t="shared" si="17"/>
        <v>2</v>
      </c>
      <c r="P33" s="105">
        <f t="shared" si="17"/>
        <v>3</v>
      </c>
      <c r="Q33" s="92" t="s">
        <v>2</v>
      </c>
      <c r="R33" s="227"/>
      <c r="S33" s="137" t="s">
        <v>57</v>
      </c>
      <c r="T33" s="137" t="s">
        <v>50</v>
      </c>
      <c r="U33" s="137" t="s">
        <v>11</v>
      </c>
      <c r="V33" s="137" t="s">
        <v>11</v>
      </c>
    </row>
    <row r="34" spans="1:22" ht="13.5" customHeight="1">
      <c r="A34" s="106" t="s">
        <v>4</v>
      </c>
      <c r="B34" s="107"/>
      <c r="C34" s="9"/>
      <c r="D34" s="7"/>
      <c r="E34" s="8"/>
      <c r="F34" s="7"/>
      <c r="G34" s="8"/>
      <c r="H34" s="7"/>
      <c r="I34" s="8"/>
      <c r="J34" s="24"/>
      <c r="K34" s="8"/>
      <c r="L34" s="7"/>
      <c r="M34" s="8"/>
      <c r="N34" s="7"/>
      <c r="O34" s="8"/>
      <c r="P34" s="25"/>
      <c r="Q34" s="74">
        <f aca="true" t="shared" si="18" ref="Q34:Q42">SUM(C34:P34)</f>
        <v>0</v>
      </c>
      <c r="R34" s="187"/>
      <c r="S34" s="146"/>
      <c r="T34" s="154"/>
      <c r="U34" s="134"/>
      <c r="V34" s="140"/>
    </row>
    <row r="35" spans="1:22" ht="13.5" customHeight="1">
      <c r="A35" s="106" t="s">
        <v>0</v>
      </c>
      <c r="B35" s="107"/>
      <c r="C35" s="10"/>
      <c r="D35" s="2"/>
      <c r="E35" s="1"/>
      <c r="F35" s="2"/>
      <c r="G35" s="1"/>
      <c r="H35" s="2"/>
      <c r="I35" s="1"/>
      <c r="J35" s="6"/>
      <c r="K35" s="1"/>
      <c r="L35" s="2"/>
      <c r="M35" s="1"/>
      <c r="N35" s="2"/>
      <c r="O35" s="1"/>
      <c r="P35" s="13"/>
      <c r="Q35" s="75">
        <f t="shared" si="18"/>
        <v>0</v>
      </c>
      <c r="R35" s="187"/>
      <c r="S35" s="147"/>
      <c r="T35" s="155"/>
      <c r="U35" s="133"/>
      <c r="V35" s="141"/>
    </row>
    <row r="36" spans="1:22" ht="13.5" customHeight="1">
      <c r="A36" s="106" t="s">
        <v>5</v>
      </c>
      <c r="B36" s="107"/>
      <c r="C36" s="10"/>
      <c r="D36" s="2"/>
      <c r="E36" s="1"/>
      <c r="F36" s="2"/>
      <c r="G36" s="1"/>
      <c r="H36" s="2"/>
      <c r="I36" s="1"/>
      <c r="J36" s="6"/>
      <c r="K36" s="1"/>
      <c r="L36" s="2"/>
      <c r="M36" s="1"/>
      <c r="N36" s="2"/>
      <c r="O36" s="1"/>
      <c r="P36" s="13"/>
      <c r="Q36" s="75">
        <f t="shared" si="18"/>
        <v>0</v>
      </c>
      <c r="R36" s="187"/>
      <c r="S36" s="147"/>
      <c r="T36" s="155"/>
      <c r="U36" s="133"/>
      <c r="V36" s="141"/>
    </row>
    <row r="37" spans="1:22" ht="13.5" customHeight="1">
      <c r="A37" s="106" t="s">
        <v>6</v>
      </c>
      <c r="B37" s="107"/>
      <c r="C37" s="10"/>
      <c r="D37" s="2"/>
      <c r="E37" s="1"/>
      <c r="F37" s="2"/>
      <c r="G37" s="1"/>
      <c r="H37" s="2"/>
      <c r="I37" s="1"/>
      <c r="J37" s="6"/>
      <c r="K37" s="1"/>
      <c r="L37" s="2"/>
      <c r="M37" s="1"/>
      <c r="N37" s="2"/>
      <c r="O37" s="1"/>
      <c r="P37" s="13"/>
      <c r="Q37" s="75">
        <f t="shared" si="18"/>
        <v>0</v>
      </c>
      <c r="R37" s="187"/>
      <c r="S37" s="147"/>
      <c r="T37" s="155"/>
      <c r="U37" s="133"/>
      <c r="V37" s="141"/>
    </row>
    <row r="38" spans="1:22" ht="13.5" customHeight="1">
      <c r="A38" s="106" t="s">
        <v>7</v>
      </c>
      <c r="B38" s="107"/>
      <c r="C38" s="10"/>
      <c r="D38" s="2"/>
      <c r="E38" s="1"/>
      <c r="F38" s="2"/>
      <c r="G38" s="1"/>
      <c r="H38" s="2"/>
      <c r="I38" s="1"/>
      <c r="J38" s="6"/>
      <c r="K38" s="1"/>
      <c r="L38" s="2"/>
      <c r="M38" s="1"/>
      <c r="N38" s="2"/>
      <c r="O38" s="1"/>
      <c r="P38" s="13"/>
      <c r="Q38" s="75">
        <f t="shared" si="18"/>
        <v>0</v>
      </c>
      <c r="R38" s="187"/>
      <c r="S38" s="147"/>
      <c r="T38" s="155"/>
      <c r="U38" s="133"/>
      <c r="V38" s="141"/>
    </row>
    <row r="39" spans="1:22" ht="13.5" customHeight="1">
      <c r="A39" s="106" t="s">
        <v>8</v>
      </c>
      <c r="B39" s="107"/>
      <c r="C39" s="10"/>
      <c r="D39" s="2"/>
      <c r="E39" s="1"/>
      <c r="F39" s="2"/>
      <c r="G39" s="1"/>
      <c r="H39" s="2"/>
      <c r="I39" s="1"/>
      <c r="J39" s="6"/>
      <c r="K39" s="1"/>
      <c r="L39" s="2"/>
      <c r="M39" s="1"/>
      <c r="N39" s="2"/>
      <c r="O39" s="1"/>
      <c r="P39" s="13"/>
      <c r="Q39" s="75">
        <f t="shared" si="18"/>
        <v>0</v>
      </c>
      <c r="R39" s="187"/>
      <c r="S39" s="147"/>
      <c r="T39" s="155"/>
      <c r="U39" s="133"/>
      <c r="V39" s="141"/>
    </row>
    <row r="40" spans="1:22" ht="13.5" customHeight="1">
      <c r="A40" s="106" t="s">
        <v>30</v>
      </c>
      <c r="B40" s="107"/>
      <c r="C40" s="10"/>
      <c r="D40" s="2"/>
      <c r="E40" s="1"/>
      <c r="F40" s="2"/>
      <c r="G40" s="1"/>
      <c r="H40" s="2"/>
      <c r="I40" s="1"/>
      <c r="J40" s="6"/>
      <c r="K40" s="1"/>
      <c r="L40" s="2"/>
      <c r="M40" s="1"/>
      <c r="N40" s="2"/>
      <c r="O40" s="1"/>
      <c r="P40" s="13"/>
      <c r="Q40" s="75">
        <f t="shared" si="18"/>
        <v>0</v>
      </c>
      <c r="R40" s="187"/>
      <c r="S40" s="147"/>
      <c r="T40" s="155"/>
      <c r="U40" s="133"/>
      <c r="V40" s="141"/>
    </row>
    <row r="41" spans="1:22" ht="13.5" customHeight="1">
      <c r="A41" s="106" t="s">
        <v>1</v>
      </c>
      <c r="B41" s="107"/>
      <c r="C41" s="10"/>
      <c r="D41" s="2"/>
      <c r="E41" s="1"/>
      <c r="F41" s="2"/>
      <c r="G41" s="1"/>
      <c r="H41" s="2"/>
      <c r="I41" s="1"/>
      <c r="J41" s="6"/>
      <c r="K41" s="1"/>
      <c r="L41" s="2"/>
      <c r="M41" s="1"/>
      <c r="N41" s="2"/>
      <c r="O41" s="1"/>
      <c r="P41" s="13"/>
      <c r="Q41" s="75">
        <f t="shared" si="18"/>
        <v>0</v>
      </c>
      <c r="R41" s="187"/>
      <c r="S41" s="147"/>
      <c r="T41" s="155"/>
      <c r="U41" s="133"/>
      <c r="V41" s="141"/>
    </row>
    <row r="42" spans="1:22" ht="13.5" customHeight="1" thickBot="1">
      <c r="A42" s="106" t="s">
        <v>9</v>
      </c>
      <c r="B42" s="107"/>
      <c r="C42" s="11"/>
      <c r="D42" s="4"/>
      <c r="E42" s="5"/>
      <c r="F42" s="4"/>
      <c r="G42" s="5"/>
      <c r="H42" s="4"/>
      <c r="I42" s="5"/>
      <c r="J42" s="26"/>
      <c r="K42" s="5"/>
      <c r="L42" s="4"/>
      <c r="M42" s="5"/>
      <c r="N42" s="4"/>
      <c r="O42" s="5"/>
      <c r="P42" s="14"/>
      <c r="Q42" s="76">
        <f t="shared" si="18"/>
        <v>0</v>
      </c>
      <c r="R42" s="187"/>
      <c r="S42" s="147"/>
      <c r="T42" s="155"/>
      <c r="U42" s="133"/>
      <c r="V42" s="141"/>
    </row>
    <row r="43" spans="1:22" ht="13.5" customHeight="1" thickBot="1">
      <c r="A43" s="106" t="s">
        <v>32</v>
      </c>
      <c r="B43" s="107"/>
      <c r="C43" s="111">
        <f aca="true" t="shared" si="19" ref="C43:Q43">SUM(C34:C42)</f>
        <v>0</v>
      </c>
      <c r="D43" s="111">
        <f t="shared" si="19"/>
        <v>0</v>
      </c>
      <c r="E43" s="111">
        <f t="shared" si="19"/>
        <v>0</v>
      </c>
      <c r="F43" s="111">
        <f t="shared" si="19"/>
        <v>0</v>
      </c>
      <c r="G43" s="111">
        <f t="shared" si="19"/>
        <v>0</v>
      </c>
      <c r="H43" s="111">
        <f t="shared" si="19"/>
        <v>0</v>
      </c>
      <c r="I43" s="111">
        <f t="shared" si="19"/>
        <v>0</v>
      </c>
      <c r="J43" s="111">
        <f t="shared" si="19"/>
        <v>0</v>
      </c>
      <c r="K43" s="111">
        <f t="shared" si="19"/>
        <v>0</v>
      </c>
      <c r="L43" s="111">
        <f t="shared" si="19"/>
        <v>0</v>
      </c>
      <c r="M43" s="111">
        <f t="shared" si="19"/>
        <v>0</v>
      </c>
      <c r="N43" s="111">
        <f t="shared" si="19"/>
        <v>0</v>
      </c>
      <c r="O43" s="111">
        <f t="shared" si="19"/>
        <v>0</v>
      </c>
      <c r="P43" s="112">
        <f t="shared" si="19"/>
        <v>0</v>
      </c>
      <c r="Q43" s="113">
        <f t="shared" si="19"/>
        <v>0</v>
      </c>
      <c r="R43" s="187"/>
      <c r="S43" s="147"/>
      <c r="T43" s="155"/>
      <c r="U43" s="133"/>
      <c r="V43" s="141"/>
    </row>
    <row r="44" spans="1:22" ht="16.5" customHeight="1" thickBot="1">
      <c r="A44" s="108" t="s">
        <v>34</v>
      </c>
      <c r="B44" s="107"/>
      <c r="C44" s="114">
        <f aca="true" t="shared" si="20" ref="C44:Q44">C43+C32</f>
        <v>0</v>
      </c>
      <c r="D44" s="114">
        <f t="shared" si="20"/>
        <v>0</v>
      </c>
      <c r="E44" s="114">
        <f t="shared" si="20"/>
        <v>0</v>
      </c>
      <c r="F44" s="114">
        <f t="shared" si="20"/>
        <v>0</v>
      </c>
      <c r="G44" s="114">
        <f t="shared" si="20"/>
        <v>0</v>
      </c>
      <c r="H44" s="114">
        <f t="shared" si="20"/>
        <v>0</v>
      </c>
      <c r="I44" s="114">
        <f t="shared" si="20"/>
        <v>0</v>
      </c>
      <c r="J44" s="114">
        <f t="shared" si="20"/>
        <v>0</v>
      </c>
      <c r="K44" s="114">
        <f t="shared" si="20"/>
        <v>0</v>
      </c>
      <c r="L44" s="114">
        <f t="shared" si="20"/>
        <v>0</v>
      </c>
      <c r="M44" s="114">
        <f t="shared" si="20"/>
        <v>0</v>
      </c>
      <c r="N44" s="114">
        <f t="shared" si="20"/>
        <v>0</v>
      </c>
      <c r="O44" s="114">
        <f t="shared" si="20"/>
        <v>0</v>
      </c>
      <c r="P44" s="114">
        <f t="shared" si="20"/>
        <v>0</v>
      </c>
      <c r="Q44" s="114">
        <f t="shared" si="20"/>
        <v>0</v>
      </c>
      <c r="R44" s="187"/>
      <c r="S44" s="148" t="s">
        <v>2</v>
      </c>
      <c r="T44" s="156">
        <f>SUM(T34:T43)</f>
        <v>0</v>
      </c>
      <c r="U44" s="150"/>
      <c r="V44" s="151"/>
    </row>
    <row r="45" spans="1:22" ht="16.5" customHeight="1" thickBot="1">
      <c r="A45" s="285"/>
      <c r="B45" s="286"/>
      <c r="C45" s="283" t="s">
        <v>44</v>
      </c>
      <c r="D45" s="284"/>
      <c r="E45" s="284"/>
      <c r="F45" s="284"/>
      <c r="G45" s="239"/>
      <c r="H45" s="238">
        <f>SUM(C44:I44)</f>
        <v>0</v>
      </c>
      <c r="I45" s="239"/>
      <c r="J45" s="283" t="s">
        <v>45</v>
      </c>
      <c r="K45" s="284"/>
      <c r="L45" s="284"/>
      <c r="M45" s="284"/>
      <c r="N45" s="239"/>
      <c r="O45" s="238">
        <f>SUM(J44:P44)</f>
        <v>0</v>
      </c>
      <c r="P45" s="239"/>
      <c r="Q45" s="281"/>
      <c r="R45" s="189"/>
      <c r="S45" s="275" t="s">
        <v>74</v>
      </c>
      <c r="T45" s="276"/>
      <c r="U45" s="276"/>
      <c r="V45" s="277"/>
    </row>
    <row r="46" spans="1:22" ht="16.5" customHeight="1" thickBot="1">
      <c r="A46" s="109"/>
      <c r="B46" s="110"/>
      <c r="C46" s="182" t="s">
        <v>13</v>
      </c>
      <c r="D46" s="184"/>
      <c r="E46" s="180"/>
      <c r="F46" s="181"/>
      <c r="G46" s="182" t="s">
        <v>22</v>
      </c>
      <c r="H46" s="183"/>
      <c r="I46" s="184"/>
      <c r="J46" s="180"/>
      <c r="K46" s="181"/>
      <c r="L46" s="182" t="s">
        <v>23</v>
      </c>
      <c r="M46" s="183"/>
      <c r="N46" s="184"/>
      <c r="O46" s="180"/>
      <c r="P46" s="181"/>
      <c r="Q46" s="282"/>
      <c r="R46" s="48"/>
      <c r="S46" s="278" t="s">
        <v>104</v>
      </c>
      <c r="T46" s="279"/>
      <c r="U46" s="279"/>
      <c r="V46" s="280"/>
    </row>
    <row r="47" spans="1:22" ht="12" customHeight="1">
      <c r="A47" s="187"/>
      <c r="B47" s="188"/>
      <c r="C47" s="188"/>
      <c r="D47" s="188"/>
      <c r="E47" s="188"/>
      <c r="F47" s="188"/>
      <c r="G47" s="188"/>
      <c r="H47" s="188"/>
      <c r="I47" s="188"/>
      <c r="J47" s="188"/>
      <c r="K47" s="188"/>
      <c r="L47" s="188"/>
      <c r="M47" s="188"/>
      <c r="N47" s="188"/>
      <c r="O47" s="188"/>
      <c r="P47" s="188"/>
      <c r="Q47" s="188"/>
      <c r="R47" s="189"/>
      <c r="S47" s="278" t="s">
        <v>105</v>
      </c>
      <c r="T47" s="279"/>
      <c r="U47" s="279"/>
      <c r="V47" s="280"/>
    </row>
    <row r="48" spans="1:22" ht="16.5" customHeight="1" thickBot="1">
      <c r="A48" s="41" t="s">
        <v>51</v>
      </c>
      <c r="B48" s="185"/>
      <c r="C48" s="185"/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5"/>
      <c r="R48" s="186"/>
      <c r="S48" s="272"/>
      <c r="T48" s="273"/>
      <c r="U48" s="273"/>
      <c r="V48" s="274"/>
    </row>
    <row r="49" spans="1:22" ht="16.5" customHeight="1">
      <c r="A49" s="187"/>
      <c r="B49" s="199"/>
      <c r="C49" s="199"/>
      <c r="D49" s="199"/>
      <c r="E49" s="199"/>
      <c r="F49" s="199"/>
      <c r="G49" s="199"/>
      <c r="H49" s="199"/>
      <c r="I49" s="199"/>
      <c r="J49" s="199"/>
      <c r="K49" s="199"/>
      <c r="L49" s="199"/>
      <c r="M49" s="199"/>
      <c r="N49" s="199"/>
      <c r="O49" s="199"/>
      <c r="P49" s="199"/>
      <c r="Q49" s="199"/>
      <c r="R49" s="200"/>
      <c r="S49" s="190"/>
      <c r="T49" s="191"/>
      <c r="U49" s="191"/>
      <c r="V49" s="192"/>
    </row>
    <row r="50" spans="1:22" ht="16.5" customHeight="1">
      <c r="A50" s="187"/>
      <c r="B50" s="199"/>
      <c r="C50" s="199"/>
      <c r="D50" s="199"/>
      <c r="E50" s="199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200"/>
      <c r="S50" s="193"/>
      <c r="T50" s="194"/>
      <c r="U50" s="194"/>
      <c r="V50" s="195"/>
    </row>
    <row r="51" spans="1:22" ht="16.5" customHeight="1">
      <c r="A51" s="187"/>
      <c r="B51" s="199"/>
      <c r="C51" s="199"/>
      <c r="D51" s="199"/>
      <c r="E51" s="199"/>
      <c r="F51" s="199"/>
      <c r="G51" s="199"/>
      <c r="H51" s="199"/>
      <c r="I51" s="199"/>
      <c r="J51" s="199"/>
      <c r="K51" s="199"/>
      <c r="L51" s="199"/>
      <c r="M51" s="199"/>
      <c r="N51" s="199"/>
      <c r="O51" s="199"/>
      <c r="P51" s="199"/>
      <c r="Q51" s="199"/>
      <c r="R51" s="200"/>
      <c r="S51" s="193"/>
      <c r="T51" s="194"/>
      <c r="U51" s="194"/>
      <c r="V51" s="195"/>
    </row>
    <row r="52" spans="1:22" ht="9" customHeight="1">
      <c r="A52" s="187"/>
      <c r="B52" s="188"/>
      <c r="C52" s="188"/>
      <c r="D52" s="188"/>
      <c r="E52" s="188"/>
      <c r="F52" s="188"/>
      <c r="G52" s="188"/>
      <c r="H52" s="188"/>
      <c r="I52" s="188"/>
      <c r="J52" s="188"/>
      <c r="K52" s="188"/>
      <c r="L52" s="188"/>
      <c r="M52" s="188"/>
      <c r="N52" s="188"/>
      <c r="O52" s="188"/>
      <c r="P52" s="188"/>
      <c r="Q52" s="188"/>
      <c r="R52" s="189"/>
      <c r="S52" s="193"/>
      <c r="T52" s="194"/>
      <c r="U52" s="194"/>
      <c r="V52" s="195"/>
    </row>
    <row r="53" spans="1:22" ht="15.75" customHeight="1">
      <c r="A53" s="243" t="s">
        <v>21</v>
      </c>
      <c r="B53" s="244"/>
      <c r="C53" s="244"/>
      <c r="D53" s="244"/>
      <c r="E53" s="244"/>
      <c r="F53" s="244"/>
      <c r="G53" s="244"/>
      <c r="H53" s="244"/>
      <c r="I53" s="188"/>
      <c r="J53" s="188"/>
      <c r="K53" s="188"/>
      <c r="L53" s="188"/>
      <c r="M53" s="188"/>
      <c r="N53" s="188"/>
      <c r="O53" s="188"/>
      <c r="P53" s="188"/>
      <c r="Q53" s="188"/>
      <c r="R53" s="189"/>
      <c r="S53" s="193"/>
      <c r="T53" s="194"/>
      <c r="U53" s="194"/>
      <c r="V53" s="195"/>
    </row>
    <row r="54" spans="1:22" ht="15.75" customHeight="1">
      <c r="A54" s="243" t="s">
        <v>20</v>
      </c>
      <c r="B54" s="244"/>
      <c r="C54" s="244"/>
      <c r="D54" s="244"/>
      <c r="E54" s="244"/>
      <c r="F54" s="244"/>
      <c r="G54" s="244"/>
      <c r="H54" s="244"/>
      <c r="I54" s="188"/>
      <c r="J54" s="188"/>
      <c r="K54" s="188"/>
      <c r="L54" s="188"/>
      <c r="M54" s="188"/>
      <c r="N54" s="188"/>
      <c r="O54" s="188"/>
      <c r="P54" s="188"/>
      <c r="Q54" s="188"/>
      <c r="R54" s="189"/>
      <c r="S54" s="193"/>
      <c r="T54" s="194"/>
      <c r="U54" s="194"/>
      <c r="V54" s="195"/>
    </row>
    <row r="55" spans="1:22" ht="12.75">
      <c r="A55" s="46"/>
      <c r="B55" s="228"/>
      <c r="C55" s="228"/>
      <c r="D55" s="228"/>
      <c r="E55" s="228"/>
      <c r="F55" s="178"/>
      <c r="G55" s="178"/>
      <c r="H55" s="178"/>
      <c r="I55" s="176"/>
      <c r="J55" s="176"/>
      <c r="K55" s="176"/>
      <c r="L55" s="176"/>
      <c r="M55" s="202"/>
      <c r="N55" s="202"/>
      <c r="O55" s="202"/>
      <c r="P55" s="202"/>
      <c r="Q55" s="202"/>
      <c r="R55" s="258"/>
      <c r="S55" s="193"/>
      <c r="T55" s="194"/>
      <c r="U55" s="194"/>
      <c r="V55" s="195"/>
    </row>
    <row r="56" spans="1:22" ht="12.75">
      <c r="A56" s="40" t="s">
        <v>46</v>
      </c>
      <c r="B56" s="229"/>
      <c r="C56" s="229"/>
      <c r="D56" s="229"/>
      <c r="E56" s="229"/>
      <c r="F56" s="179"/>
      <c r="G56" s="179"/>
      <c r="H56" s="179"/>
      <c r="I56" s="45"/>
      <c r="J56" s="232" t="s">
        <v>29</v>
      </c>
      <c r="K56" s="232"/>
      <c r="L56" s="232"/>
      <c r="M56" s="203"/>
      <c r="N56" s="203"/>
      <c r="O56" s="203"/>
      <c r="P56" s="203"/>
      <c r="Q56" s="259"/>
      <c r="R56" s="260"/>
      <c r="S56" s="193"/>
      <c r="T56" s="194"/>
      <c r="U56" s="194"/>
      <c r="V56" s="195"/>
    </row>
    <row r="57" spans="1:22" ht="16.5" customHeight="1" thickBot="1">
      <c r="A57" s="46"/>
      <c r="B57" s="201" t="s">
        <v>10</v>
      </c>
      <c r="C57" s="201"/>
      <c r="D57" s="201"/>
      <c r="E57" s="201"/>
      <c r="F57" s="201" t="s">
        <v>11</v>
      </c>
      <c r="G57" s="201"/>
      <c r="H57" s="201"/>
      <c r="I57" s="176"/>
      <c r="J57" s="176"/>
      <c r="K57" s="176"/>
      <c r="L57" s="176"/>
      <c r="M57" s="231" t="s">
        <v>10</v>
      </c>
      <c r="N57" s="231"/>
      <c r="O57" s="231"/>
      <c r="P57" s="231"/>
      <c r="Q57" s="176" t="s">
        <v>11</v>
      </c>
      <c r="R57" s="177"/>
      <c r="S57" s="193"/>
      <c r="T57" s="194"/>
      <c r="U57" s="194"/>
      <c r="V57" s="195"/>
    </row>
    <row r="58" spans="1:22" ht="15.75" customHeight="1">
      <c r="A58" s="187"/>
      <c r="B58" s="188"/>
      <c r="C58" s="188"/>
      <c r="D58" s="188"/>
      <c r="E58" s="188"/>
      <c r="F58" s="188"/>
      <c r="G58" s="188"/>
      <c r="H58" s="188"/>
      <c r="I58" s="189"/>
      <c r="J58" s="248" t="s">
        <v>54</v>
      </c>
      <c r="K58" s="249"/>
      <c r="L58" s="249"/>
      <c r="M58" s="249"/>
      <c r="N58" s="249"/>
      <c r="O58" s="249"/>
      <c r="P58" s="249"/>
      <c r="Q58" s="249"/>
      <c r="R58" s="250"/>
      <c r="S58" s="193"/>
      <c r="T58" s="194"/>
      <c r="U58" s="194"/>
      <c r="V58" s="195"/>
    </row>
    <row r="59" spans="1:22" ht="12.75">
      <c r="A59" s="46"/>
      <c r="B59" s="228"/>
      <c r="C59" s="228"/>
      <c r="D59" s="228"/>
      <c r="E59" s="228"/>
      <c r="F59" s="178"/>
      <c r="G59" s="178"/>
      <c r="H59" s="178"/>
      <c r="I59" s="188"/>
      <c r="J59" s="251"/>
      <c r="K59" s="252"/>
      <c r="L59" s="252"/>
      <c r="M59" s="252"/>
      <c r="N59" s="252"/>
      <c r="O59" s="252"/>
      <c r="P59" s="252"/>
      <c r="Q59" s="252"/>
      <c r="R59" s="253"/>
      <c r="S59" s="193"/>
      <c r="T59" s="194"/>
      <c r="U59" s="194"/>
      <c r="V59" s="195"/>
    </row>
    <row r="60" spans="1:22" ht="12.75">
      <c r="A60" s="40" t="s">
        <v>47</v>
      </c>
      <c r="B60" s="229"/>
      <c r="C60" s="229"/>
      <c r="D60" s="229"/>
      <c r="E60" s="229"/>
      <c r="F60" s="179"/>
      <c r="G60" s="179"/>
      <c r="H60" s="179"/>
      <c r="I60" s="188"/>
      <c r="J60" s="255" t="s">
        <v>52</v>
      </c>
      <c r="K60" s="256"/>
      <c r="L60" s="256"/>
      <c r="M60" s="256"/>
      <c r="N60" s="256"/>
      <c r="O60" s="256"/>
      <c r="P60" s="256"/>
      <c r="Q60" s="256"/>
      <c r="R60" s="257"/>
      <c r="S60" s="193"/>
      <c r="T60" s="194"/>
      <c r="U60" s="194"/>
      <c r="V60" s="195"/>
    </row>
    <row r="61" spans="1:22" ht="13.5" thickBot="1">
      <c r="A61" s="47"/>
      <c r="B61" s="204" t="s">
        <v>10</v>
      </c>
      <c r="C61" s="204"/>
      <c r="D61" s="204"/>
      <c r="E61" s="204"/>
      <c r="F61" s="204" t="s">
        <v>11</v>
      </c>
      <c r="G61" s="204"/>
      <c r="H61" s="204"/>
      <c r="I61" s="254"/>
      <c r="J61" s="245" t="s">
        <v>53</v>
      </c>
      <c r="K61" s="246"/>
      <c r="L61" s="246"/>
      <c r="M61" s="246"/>
      <c r="N61" s="246"/>
      <c r="O61" s="246"/>
      <c r="P61" s="246"/>
      <c r="Q61" s="246"/>
      <c r="R61" s="247"/>
      <c r="S61" s="196"/>
      <c r="T61" s="197"/>
      <c r="U61" s="197"/>
      <c r="V61" s="198"/>
    </row>
    <row r="62" ht="12.75">
      <c r="R62"/>
    </row>
    <row r="63" ht="12.75">
      <c r="R63"/>
    </row>
    <row r="64" spans="19:21" ht="12.75">
      <c r="S64" s="132"/>
      <c r="T64" s="73"/>
      <c r="U64" s="73"/>
    </row>
    <row r="65" spans="19:21" ht="12.75">
      <c r="S65" s="132"/>
      <c r="T65" s="73"/>
      <c r="U65" s="73"/>
    </row>
    <row r="66" spans="19:21" ht="12.75">
      <c r="S66" s="132"/>
      <c r="T66" s="73"/>
      <c r="U66" s="73"/>
    </row>
  </sheetData>
  <sheetProtection/>
  <mergeCells count="78">
    <mergeCell ref="S48:V48"/>
    <mergeCell ref="A47:R47"/>
    <mergeCell ref="S45:V45"/>
    <mergeCell ref="S46:V46"/>
    <mergeCell ref="S47:V47"/>
    <mergeCell ref="Q45:Q46"/>
    <mergeCell ref="H45:I45"/>
    <mergeCell ref="C45:G45"/>
    <mergeCell ref="J45:N45"/>
    <mergeCell ref="A45:B45"/>
    <mergeCell ref="X6:AC6"/>
    <mergeCell ref="X7:AC7"/>
    <mergeCell ref="I6:J6"/>
    <mergeCell ref="K6:L6"/>
    <mergeCell ref="O6:R6"/>
    <mergeCell ref="A7:P7"/>
    <mergeCell ref="Q7:R13"/>
    <mergeCell ref="J8:K8"/>
    <mergeCell ref="F61:H61"/>
    <mergeCell ref="A53:H53"/>
    <mergeCell ref="A54:H54"/>
    <mergeCell ref="J61:R61"/>
    <mergeCell ref="A58:I58"/>
    <mergeCell ref="J58:R59"/>
    <mergeCell ref="I57:L57"/>
    <mergeCell ref="I59:I61"/>
    <mergeCell ref="J60:R60"/>
    <mergeCell ref="Q55:R56"/>
    <mergeCell ref="A1:A2"/>
    <mergeCell ref="A3:A4"/>
    <mergeCell ref="B3:R4"/>
    <mergeCell ref="I53:R54"/>
    <mergeCell ref="A49:A51"/>
    <mergeCell ref="O45:P45"/>
    <mergeCell ref="C12:P12"/>
    <mergeCell ref="E8:F8"/>
    <mergeCell ref="N10:P10"/>
    <mergeCell ref="B8:D8"/>
    <mergeCell ref="R33:R45"/>
    <mergeCell ref="B59:E60"/>
    <mergeCell ref="E10:K10"/>
    <mergeCell ref="B55:E56"/>
    <mergeCell ref="M57:P57"/>
    <mergeCell ref="J56:L56"/>
    <mergeCell ref="C46:D46"/>
    <mergeCell ref="E46:F46"/>
    <mergeCell ref="G46:I46"/>
    <mergeCell ref="B10:D10"/>
    <mergeCell ref="B1:R1"/>
    <mergeCell ref="B2:R2"/>
    <mergeCell ref="F6:H6"/>
    <mergeCell ref="G8:H8"/>
    <mergeCell ref="B6:D6"/>
    <mergeCell ref="B5:R5"/>
    <mergeCell ref="S31:V31"/>
    <mergeCell ref="S8:V9"/>
    <mergeCell ref="O8:P8"/>
    <mergeCell ref="A9:P9"/>
    <mergeCell ref="L10:M10"/>
    <mergeCell ref="A11:P11"/>
    <mergeCell ref="A12:B12"/>
    <mergeCell ref="S49:V61"/>
    <mergeCell ref="B49:R49"/>
    <mergeCell ref="B50:R50"/>
    <mergeCell ref="B51:R51"/>
    <mergeCell ref="F59:H60"/>
    <mergeCell ref="F57:H57"/>
    <mergeCell ref="M55:P56"/>
    <mergeCell ref="B61:E61"/>
    <mergeCell ref="B57:E57"/>
    <mergeCell ref="I55:L55"/>
    <mergeCell ref="Q57:R57"/>
    <mergeCell ref="F55:H56"/>
    <mergeCell ref="J46:K46"/>
    <mergeCell ref="L46:N46"/>
    <mergeCell ref="O46:P46"/>
    <mergeCell ref="B48:R48"/>
    <mergeCell ref="A52:R52"/>
  </mergeCells>
  <printOptions horizontalCentered="1" verticalCentered="1"/>
  <pageMargins left="0.25" right="0.25" top="0.25" bottom="0.25" header="0.5" footer="0"/>
  <pageSetup blackAndWhite="1" fitToHeight="1" fitToWidth="1" horizontalDpi="600" verticalDpi="600" orientation="landscape" scale="68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C66"/>
  <sheetViews>
    <sheetView showZeros="0" zoomScalePageLayoutView="0" workbookViewId="0" topLeftCell="A1">
      <selection activeCell="D29" sqref="D29"/>
    </sheetView>
  </sheetViews>
  <sheetFormatPr defaultColWidth="9.140625" defaultRowHeight="12.75"/>
  <cols>
    <col min="1" max="1" width="13.00390625" style="0" customWidth="1"/>
    <col min="2" max="2" width="14.140625" style="0" customWidth="1"/>
    <col min="3" max="7" width="5.57421875" style="0" customWidth="1"/>
    <col min="8" max="8" width="5.421875" style="0" customWidth="1"/>
    <col min="9" max="9" width="5.57421875" style="0" customWidth="1"/>
    <col min="10" max="12" width="5.421875" style="0" customWidth="1"/>
    <col min="13" max="13" width="5.57421875" style="0" customWidth="1"/>
    <col min="14" max="15" width="5.421875" style="0" customWidth="1"/>
    <col min="16" max="16" width="5.28125" style="0" customWidth="1"/>
    <col min="17" max="17" width="6.421875" style="0" bestFit="1" customWidth="1"/>
    <col min="18" max="18" width="7.7109375" style="3" bestFit="1" customWidth="1"/>
    <col min="19" max="19" width="13.28125" style="115" customWidth="1"/>
    <col min="20" max="20" width="12.00390625" style="50" customWidth="1"/>
    <col min="21" max="21" width="10.7109375" style="50" customWidth="1"/>
    <col min="22" max="22" width="10.28125" style="50" customWidth="1"/>
    <col min="23" max="23" width="6.140625" style="50" customWidth="1"/>
    <col min="24" max="24" width="14.57421875" style="50" customWidth="1"/>
    <col min="25" max="25" width="10.28125" style="50" bestFit="1" customWidth="1"/>
    <col min="26" max="26" width="11.00390625" style="50" customWidth="1"/>
    <col min="27" max="27" width="10.28125" style="50" bestFit="1" customWidth="1"/>
    <col min="28" max="29" width="12.28125" style="50" bestFit="1" customWidth="1"/>
    <col min="30" max="16384" width="9.140625" style="50" customWidth="1"/>
  </cols>
  <sheetData>
    <row r="1" spans="1:22" ht="12.75">
      <c r="A1" s="234" t="s">
        <v>59</v>
      </c>
      <c r="B1" s="218" t="s">
        <v>14</v>
      </c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9"/>
      <c r="S1" s="127"/>
      <c r="T1" s="116" t="s">
        <v>106</v>
      </c>
      <c r="U1" s="117"/>
      <c r="V1" s="118"/>
    </row>
    <row r="2" spans="1:22" ht="12.75">
      <c r="A2" s="235"/>
      <c r="B2" s="201" t="s">
        <v>71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20"/>
      <c r="S2" s="128"/>
      <c r="T2" s="53"/>
      <c r="U2" s="53"/>
      <c r="V2" s="54"/>
    </row>
    <row r="3" spans="1:22" ht="12.75">
      <c r="A3" s="235" t="s">
        <v>93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6"/>
      <c r="S3" s="128"/>
      <c r="T3" s="53" t="s">
        <v>72</v>
      </c>
      <c r="U3" s="53"/>
      <c r="V3" s="54"/>
    </row>
    <row r="4" spans="1:22" ht="13.5" thickBot="1">
      <c r="A4" s="237"/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6"/>
      <c r="S4" s="128"/>
      <c r="T4" s="119" t="s">
        <v>60</v>
      </c>
      <c r="U4" s="53"/>
      <c r="V4" s="54"/>
    </row>
    <row r="5" spans="1:22" ht="16.5" thickBot="1">
      <c r="A5" s="152"/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6"/>
      <c r="S5" s="128"/>
      <c r="T5" s="119" t="s">
        <v>61</v>
      </c>
      <c r="U5" s="53"/>
      <c r="V5" s="54"/>
    </row>
    <row r="6" spans="1:29" ht="13.5" thickBot="1">
      <c r="A6" s="40" t="s">
        <v>16</v>
      </c>
      <c r="B6" s="224">
        <f>'Pay07_03-20-12'!B6:D6</f>
        <v>0</v>
      </c>
      <c r="C6" s="224"/>
      <c r="D6" s="224"/>
      <c r="E6" s="42" t="s">
        <v>58</v>
      </c>
      <c r="F6" s="222">
        <f>'Pay07_03-20-12'!F6:H6</f>
        <v>0</v>
      </c>
      <c r="G6" s="222"/>
      <c r="H6" s="222"/>
      <c r="I6" s="267" t="s">
        <v>31</v>
      </c>
      <c r="J6" s="267"/>
      <c r="K6" s="268">
        <f>'Pay07_03-20-12'!K6:L6</f>
        <v>0</v>
      </c>
      <c r="L6" s="268"/>
      <c r="M6" s="39"/>
      <c r="N6" s="44" t="s">
        <v>42</v>
      </c>
      <c r="O6" s="224">
        <f>'Pay07_03-20-12'!O6:R6</f>
        <v>0</v>
      </c>
      <c r="P6" s="224"/>
      <c r="Q6" s="224"/>
      <c r="R6" s="269"/>
      <c r="S6" s="128"/>
      <c r="T6" s="119" t="s">
        <v>62</v>
      </c>
      <c r="U6" s="53"/>
      <c r="V6" s="54"/>
      <c r="X6" s="261" t="s">
        <v>41</v>
      </c>
      <c r="Y6" s="262"/>
      <c r="Z6" s="262"/>
      <c r="AA6" s="262"/>
      <c r="AB6" s="262"/>
      <c r="AC6" s="263"/>
    </row>
    <row r="7" spans="1:29" ht="6" customHeight="1" thickBot="1">
      <c r="A7" s="213"/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270"/>
      <c r="R7" s="271"/>
      <c r="S7" s="129"/>
      <c r="T7" s="120"/>
      <c r="U7" s="120"/>
      <c r="V7" s="121"/>
      <c r="X7" s="264"/>
      <c r="Y7" s="265"/>
      <c r="Z7" s="265"/>
      <c r="AA7" s="265"/>
      <c r="AB7" s="265"/>
      <c r="AC7" s="266"/>
    </row>
    <row r="8" spans="1:29" ht="15" customHeight="1">
      <c r="A8" s="40" t="s">
        <v>17</v>
      </c>
      <c r="B8" s="224">
        <f>'Pay07_03-20-12'!B8:D8</f>
        <v>0</v>
      </c>
      <c r="C8" s="224"/>
      <c r="D8" s="224"/>
      <c r="E8" s="232" t="s">
        <v>18</v>
      </c>
      <c r="F8" s="232"/>
      <c r="G8" s="223">
        <f>'Pay07_03-20-12'!G8:H8+14</f>
        <v>40989</v>
      </c>
      <c r="H8" s="223"/>
      <c r="I8" s="43" t="s">
        <v>19</v>
      </c>
      <c r="J8" s="223">
        <f>G8+13</f>
        <v>41002</v>
      </c>
      <c r="K8" s="223"/>
      <c r="L8" s="39"/>
      <c r="M8" s="42" t="s">
        <v>12</v>
      </c>
      <c r="N8" s="15">
        <f>'Pay07_03-20-12'!N8</f>
        <v>0</v>
      </c>
      <c r="O8" s="188"/>
      <c r="P8" s="188"/>
      <c r="Q8" s="188"/>
      <c r="R8" s="189"/>
      <c r="S8" s="207"/>
      <c r="T8" s="208"/>
      <c r="U8" s="208"/>
      <c r="V8" s="209"/>
      <c r="X8" s="52" t="s">
        <v>24</v>
      </c>
      <c r="Y8" s="34"/>
      <c r="Z8" s="53"/>
      <c r="AA8" s="53"/>
      <c r="AB8" s="53"/>
      <c r="AC8" s="54"/>
    </row>
    <row r="9" spans="1:29" ht="6" customHeight="1" thickBot="1">
      <c r="A9" s="213"/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88"/>
      <c r="R9" s="189"/>
      <c r="S9" s="210"/>
      <c r="T9" s="211"/>
      <c r="U9" s="211"/>
      <c r="V9" s="212"/>
      <c r="X9" s="52"/>
      <c r="Y9" s="34"/>
      <c r="Z9" s="53"/>
      <c r="AA9" s="53"/>
      <c r="AB9" s="53"/>
      <c r="AC9" s="54"/>
    </row>
    <row r="10" spans="1:29" ht="13.5" customHeight="1">
      <c r="A10" s="41" t="s">
        <v>48</v>
      </c>
      <c r="B10" s="233">
        <f>'Pay07_03-20-12'!B10:D10</f>
        <v>0</v>
      </c>
      <c r="C10" s="233"/>
      <c r="D10" s="233"/>
      <c r="E10" s="230" t="s">
        <v>49</v>
      </c>
      <c r="F10" s="230"/>
      <c r="G10" s="230"/>
      <c r="H10" s="230"/>
      <c r="I10" s="230"/>
      <c r="J10" s="230"/>
      <c r="K10" s="230"/>
      <c r="L10" s="214">
        <f>J8+10</f>
        <v>41012</v>
      </c>
      <c r="M10" s="215"/>
      <c r="N10" s="188"/>
      <c r="O10" s="188"/>
      <c r="P10" s="188"/>
      <c r="Q10" s="188"/>
      <c r="R10" s="188"/>
      <c r="S10" s="130"/>
      <c r="T10" s="122"/>
      <c r="U10" s="123"/>
      <c r="V10" s="123"/>
      <c r="X10" s="52"/>
      <c r="Y10" s="34"/>
      <c r="Z10" s="53"/>
      <c r="AA10" s="53"/>
      <c r="AB10" s="53"/>
      <c r="AC10" s="54"/>
    </row>
    <row r="11" spans="1:29" ht="13.5" customHeight="1" thickBot="1">
      <c r="A11" s="213"/>
      <c r="B11" s="176"/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88"/>
      <c r="R11" s="188"/>
      <c r="S11" s="131"/>
      <c r="T11" s="124"/>
      <c r="U11" s="124"/>
      <c r="V11" s="125"/>
      <c r="X11" s="52" t="s">
        <v>35</v>
      </c>
      <c r="Y11" s="32">
        <f>Y8/2080</f>
        <v>0</v>
      </c>
      <c r="Z11" s="53"/>
      <c r="AA11" s="53"/>
      <c r="AB11" s="53"/>
      <c r="AC11" s="54"/>
    </row>
    <row r="12" spans="1:29" ht="14.25" customHeight="1" thickBot="1">
      <c r="A12" s="216"/>
      <c r="B12" s="217"/>
      <c r="C12" s="240" t="s">
        <v>43</v>
      </c>
      <c r="D12" s="241"/>
      <c r="E12" s="241"/>
      <c r="F12" s="241"/>
      <c r="G12" s="241"/>
      <c r="H12" s="241"/>
      <c r="I12" s="241"/>
      <c r="J12" s="241"/>
      <c r="K12" s="241"/>
      <c r="L12" s="241"/>
      <c r="M12" s="241"/>
      <c r="N12" s="241"/>
      <c r="O12" s="241"/>
      <c r="P12" s="242"/>
      <c r="Q12" s="188"/>
      <c r="R12" s="188"/>
      <c r="S12" s="131"/>
      <c r="T12" s="124" t="s">
        <v>63</v>
      </c>
      <c r="U12" s="124"/>
      <c r="V12" s="125"/>
      <c r="X12" s="52" t="s">
        <v>36</v>
      </c>
      <c r="Y12" s="33"/>
      <c r="Z12" s="53"/>
      <c r="AA12" s="53"/>
      <c r="AB12" s="53"/>
      <c r="AC12" s="54"/>
    </row>
    <row r="13" spans="1:29" ht="13.5" thickBot="1">
      <c r="A13" s="77" t="s">
        <v>56</v>
      </c>
      <c r="B13" s="78" t="s">
        <v>55</v>
      </c>
      <c r="C13" s="81">
        <f>G8</f>
        <v>40989</v>
      </c>
      <c r="D13" s="82">
        <f aca="true" t="shared" si="0" ref="D13:P13">C13+1</f>
        <v>40990</v>
      </c>
      <c r="E13" s="83">
        <f t="shared" si="0"/>
        <v>40991</v>
      </c>
      <c r="F13" s="82">
        <f t="shared" si="0"/>
        <v>40992</v>
      </c>
      <c r="G13" s="83">
        <f t="shared" si="0"/>
        <v>40993</v>
      </c>
      <c r="H13" s="82">
        <f t="shared" si="0"/>
        <v>40994</v>
      </c>
      <c r="I13" s="83">
        <f t="shared" si="0"/>
        <v>40995</v>
      </c>
      <c r="J13" s="84">
        <f t="shared" si="0"/>
        <v>40996</v>
      </c>
      <c r="K13" s="83">
        <f t="shared" si="0"/>
        <v>40997</v>
      </c>
      <c r="L13" s="82">
        <f t="shared" si="0"/>
        <v>40998</v>
      </c>
      <c r="M13" s="83">
        <f t="shared" si="0"/>
        <v>40999</v>
      </c>
      <c r="N13" s="82">
        <f t="shared" si="0"/>
        <v>41000</v>
      </c>
      <c r="O13" s="83">
        <f t="shared" si="0"/>
        <v>41001</v>
      </c>
      <c r="P13" s="85">
        <f t="shared" si="0"/>
        <v>41002</v>
      </c>
      <c r="Q13" s="188"/>
      <c r="R13" s="188"/>
      <c r="S13" s="131"/>
      <c r="T13" s="124" t="s">
        <v>75</v>
      </c>
      <c r="U13" s="124"/>
      <c r="V13" s="125"/>
      <c r="X13" s="55"/>
      <c r="Y13" s="51" t="s">
        <v>37</v>
      </c>
      <c r="Z13" s="51" t="s">
        <v>37</v>
      </c>
      <c r="AA13" s="51" t="s">
        <v>25</v>
      </c>
      <c r="AB13" s="51" t="s">
        <v>27</v>
      </c>
      <c r="AC13" s="56" t="s">
        <v>2</v>
      </c>
    </row>
    <row r="14" spans="1:29" ht="13.5" thickBot="1">
      <c r="A14" s="79" t="s">
        <v>57</v>
      </c>
      <c r="B14" s="80" t="s">
        <v>50</v>
      </c>
      <c r="C14" s="86">
        <f aca="true" t="shared" si="1" ref="C14:P14">WEEKDAY(C13)</f>
        <v>4</v>
      </c>
      <c r="D14" s="87">
        <f t="shared" si="1"/>
        <v>5</v>
      </c>
      <c r="E14" s="88">
        <f t="shared" si="1"/>
        <v>6</v>
      </c>
      <c r="F14" s="87">
        <f t="shared" si="1"/>
        <v>7</v>
      </c>
      <c r="G14" s="88">
        <f t="shared" si="1"/>
        <v>1</v>
      </c>
      <c r="H14" s="87">
        <f t="shared" si="1"/>
        <v>2</v>
      </c>
      <c r="I14" s="88">
        <f t="shared" si="1"/>
        <v>3</v>
      </c>
      <c r="J14" s="89">
        <f t="shared" si="1"/>
        <v>4</v>
      </c>
      <c r="K14" s="88">
        <f t="shared" si="1"/>
        <v>5</v>
      </c>
      <c r="L14" s="87">
        <f t="shared" si="1"/>
        <v>6</v>
      </c>
      <c r="M14" s="88">
        <f t="shared" si="1"/>
        <v>7</v>
      </c>
      <c r="N14" s="87">
        <f t="shared" si="1"/>
        <v>1</v>
      </c>
      <c r="O14" s="88">
        <f t="shared" si="1"/>
        <v>2</v>
      </c>
      <c r="P14" s="90">
        <f t="shared" si="1"/>
        <v>3</v>
      </c>
      <c r="Q14" s="91" t="s">
        <v>2</v>
      </c>
      <c r="R14" s="142" t="s">
        <v>15</v>
      </c>
      <c r="S14" s="131"/>
      <c r="T14" s="124" t="s">
        <v>65</v>
      </c>
      <c r="U14" s="124"/>
      <c r="V14" s="125"/>
      <c r="X14" s="57"/>
      <c r="Y14" s="58" t="s">
        <v>38</v>
      </c>
      <c r="Z14" s="58" t="s">
        <v>39</v>
      </c>
      <c r="AA14" s="58" t="s">
        <v>26</v>
      </c>
      <c r="AB14" s="58" t="s">
        <v>28</v>
      </c>
      <c r="AC14" s="59" t="s">
        <v>40</v>
      </c>
    </row>
    <row r="15" spans="1:29" ht="15.75" customHeight="1">
      <c r="A15" s="172">
        <f>'Pay07_03-20-12'!A15</f>
        <v>0</v>
      </c>
      <c r="B15" s="157">
        <f>'Pay07_03-20-12'!B15</f>
        <v>1</v>
      </c>
      <c r="C15" s="27"/>
      <c r="D15" s="28"/>
      <c r="E15" s="29"/>
      <c r="F15" s="7"/>
      <c r="G15" s="8"/>
      <c r="H15" s="28"/>
      <c r="I15" s="29"/>
      <c r="J15" s="30"/>
      <c r="K15" s="29"/>
      <c r="L15" s="28"/>
      <c r="M15" s="8"/>
      <c r="N15" s="7"/>
      <c r="O15" s="29"/>
      <c r="P15" s="31"/>
      <c r="Q15" s="93">
        <f>SUM(C15:P15)</f>
        <v>0</v>
      </c>
      <c r="R15" s="161">
        <f>ROUND(IF(Q15&gt;0,Q15/$Q$32,B15),2)</f>
        <v>1</v>
      </c>
      <c r="S15" s="158"/>
      <c r="T15" s="124" t="s">
        <v>76</v>
      </c>
      <c r="U15" s="124"/>
      <c r="V15" s="125"/>
      <c r="X15" s="173">
        <f aca="true" t="shared" si="2" ref="X15:X31">A15</f>
        <v>0</v>
      </c>
      <c r="Y15" s="36"/>
      <c r="Z15" s="60">
        <f aca="true" t="shared" si="3" ref="Z15:Z31">(AA15+AB15)*Y15</f>
        <v>0</v>
      </c>
      <c r="AA15" s="61">
        <f aca="true" t="shared" si="4" ref="AA15:AA31">IF($B$32&gt;0,80*$Y$11*R15,($Y$11*Q15)+($Y$11*$Q$43*R15))</f>
        <v>0</v>
      </c>
      <c r="AB15" s="62">
        <f aca="true" t="shared" si="5" ref="AB15:AB31">AA15*$Y$12</f>
        <v>0</v>
      </c>
      <c r="AC15" s="62">
        <f aca="true" t="shared" si="6" ref="AC15:AC31">SUM(Z15:AB15)</f>
        <v>0</v>
      </c>
    </row>
    <row r="16" spans="1:29" ht="15.75" customHeight="1">
      <c r="A16" s="172">
        <f>'Pay07_03-20-12'!A16</f>
        <v>0</v>
      </c>
      <c r="B16" s="157">
        <f>'Pay07_03-20-12'!B16</f>
        <v>0</v>
      </c>
      <c r="C16" s="10"/>
      <c r="D16" s="2"/>
      <c r="E16" s="1"/>
      <c r="F16" s="2"/>
      <c r="G16" s="1"/>
      <c r="H16" s="2"/>
      <c r="I16" s="1"/>
      <c r="J16" s="6"/>
      <c r="K16" s="1"/>
      <c r="L16" s="2"/>
      <c r="M16" s="1"/>
      <c r="N16" s="2"/>
      <c r="O16" s="1"/>
      <c r="P16" s="13"/>
      <c r="Q16" s="93">
        <f aca="true" t="shared" si="7" ref="Q16:Q31">SUM(C16:P16)</f>
        <v>0</v>
      </c>
      <c r="R16" s="162">
        <f aca="true" t="shared" si="8" ref="R16:R31">ROUND(IF(Q16&gt;0,Q16/$Q$32,B16),2)</f>
        <v>0</v>
      </c>
      <c r="S16" s="158"/>
      <c r="T16" s="124" t="s">
        <v>66</v>
      </c>
      <c r="U16" s="124"/>
      <c r="V16" s="125"/>
      <c r="X16" s="174">
        <f t="shared" si="2"/>
        <v>0</v>
      </c>
      <c r="Y16" s="37"/>
      <c r="Z16" s="63">
        <f t="shared" si="3"/>
        <v>0</v>
      </c>
      <c r="AA16" s="64">
        <f t="shared" si="4"/>
        <v>0</v>
      </c>
      <c r="AB16" s="65">
        <f t="shared" si="5"/>
        <v>0</v>
      </c>
      <c r="AC16" s="65">
        <f t="shared" si="6"/>
        <v>0</v>
      </c>
    </row>
    <row r="17" spans="1:29" ht="15.75" customHeight="1">
      <c r="A17" s="172">
        <f>'Pay07_03-20-12'!A17</f>
        <v>0</v>
      </c>
      <c r="B17" s="157">
        <f>'Pay07_03-20-12'!B17</f>
        <v>0</v>
      </c>
      <c r="C17" s="10"/>
      <c r="D17" s="2"/>
      <c r="E17" s="49"/>
      <c r="F17" s="2"/>
      <c r="G17" s="1"/>
      <c r="H17" s="2"/>
      <c r="I17" s="1"/>
      <c r="J17" s="6"/>
      <c r="K17" s="1"/>
      <c r="L17" s="2"/>
      <c r="M17" s="1"/>
      <c r="N17" s="2"/>
      <c r="O17" s="1"/>
      <c r="P17" s="13"/>
      <c r="Q17" s="93">
        <f t="shared" si="7"/>
        <v>0</v>
      </c>
      <c r="R17" s="162">
        <f t="shared" si="8"/>
        <v>0</v>
      </c>
      <c r="S17" s="158"/>
      <c r="T17" s="124" t="s">
        <v>64</v>
      </c>
      <c r="U17" s="124"/>
      <c r="V17" s="125"/>
      <c r="X17" s="174">
        <f t="shared" si="2"/>
        <v>0</v>
      </c>
      <c r="Y17" s="37"/>
      <c r="Z17" s="63">
        <f t="shared" si="3"/>
        <v>0</v>
      </c>
      <c r="AA17" s="64">
        <f t="shared" si="4"/>
        <v>0</v>
      </c>
      <c r="AB17" s="65">
        <f t="shared" si="5"/>
        <v>0</v>
      </c>
      <c r="AC17" s="65">
        <f t="shared" si="6"/>
        <v>0</v>
      </c>
    </row>
    <row r="18" spans="1:29" ht="15.75" customHeight="1">
      <c r="A18" s="172">
        <f>'Pay07_03-20-12'!A18</f>
        <v>0</v>
      </c>
      <c r="B18" s="157">
        <f>'Pay07_03-20-12'!B18</f>
        <v>0</v>
      </c>
      <c r="C18" s="10"/>
      <c r="D18" s="2"/>
      <c r="E18" s="1"/>
      <c r="F18" s="2"/>
      <c r="G18" s="1"/>
      <c r="H18" s="2"/>
      <c r="I18" s="1"/>
      <c r="J18" s="6"/>
      <c r="K18" s="1"/>
      <c r="L18" s="2"/>
      <c r="M18" s="1"/>
      <c r="N18" s="2"/>
      <c r="O18" s="1"/>
      <c r="P18" s="13"/>
      <c r="Q18" s="93">
        <f t="shared" si="7"/>
        <v>0</v>
      </c>
      <c r="R18" s="162">
        <f t="shared" si="8"/>
        <v>0</v>
      </c>
      <c r="S18" s="158"/>
      <c r="T18" s="124" t="s">
        <v>67</v>
      </c>
      <c r="U18" s="124"/>
      <c r="V18" s="125"/>
      <c r="X18" s="174">
        <f t="shared" si="2"/>
        <v>0</v>
      </c>
      <c r="Y18" s="37"/>
      <c r="Z18" s="63">
        <f t="shared" si="3"/>
        <v>0</v>
      </c>
      <c r="AA18" s="64">
        <f t="shared" si="4"/>
        <v>0</v>
      </c>
      <c r="AB18" s="65">
        <f t="shared" si="5"/>
        <v>0</v>
      </c>
      <c r="AC18" s="65">
        <f t="shared" si="6"/>
        <v>0</v>
      </c>
    </row>
    <row r="19" spans="1:29" ht="15.75" customHeight="1">
      <c r="A19" s="172">
        <f>'Pay07_03-20-12'!A19</f>
        <v>0</v>
      </c>
      <c r="B19" s="157">
        <f>'Pay07_03-20-12'!B19</f>
        <v>0</v>
      </c>
      <c r="C19" s="10"/>
      <c r="D19" s="2"/>
      <c r="E19" s="1"/>
      <c r="F19" s="159"/>
      <c r="G19" s="159"/>
      <c r="H19" s="2"/>
      <c r="I19" s="1"/>
      <c r="J19" s="6"/>
      <c r="K19" s="1"/>
      <c r="L19" s="2"/>
      <c r="M19" s="1"/>
      <c r="N19" s="2"/>
      <c r="O19" s="1"/>
      <c r="P19" s="13"/>
      <c r="Q19" s="93">
        <f t="shared" si="7"/>
        <v>0</v>
      </c>
      <c r="R19" s="162">
        <f t="shared" si="8"/>
        <v>0</v>
      </c>
      <c r="S19" s="158"/>
      <c r="T19" s="124" t="s">
        <v>73</v>
      </c>
      <c r="U19" s="124"/>
      <c r="V19" s="125"/>
      <c r="X19" s="174">
        <f t="shared" si="2"/>
        <v>0</v>
      </c>
      <c r="Y19" s="37"/>
      <c r="Z19" s="63">
        <f t="shared" si="3"/>
        <v>0</v>
      </c>
      <c r="AA19" s="64">
        <f t="shared" si="4"/>
        <v>0</v>
      </c>
      <c r="AB19" s="65">
        <f t="shared" si="5"/>
        <v>0</v>
      </c>
      <c r="AC19" s="65">
        <f t="shared" si="6"/>
        <v>0</v>
      </c>
    </row>
    <row r="20" spans="1:29" ht="15.75" customHeight="1" thickBot="1">
      <c r="A20" s="172">
        <f>'Pay07_03-20-12'!A20</f>
        <v>0</v>
      </c>
      <c r="B20" s="157">
        <f>'Pay07_03-20-12'!B20</f>
        <v>0</v>
      </c>
      <c r="C20" s="10"/>
      <c r="D20" s="2"/>
      <c r="E20" s="1"/>
      <c r="F20" s="159"/>
      <c r="G20" s="159"/>
      <c r="H20" s="159"/>
      <c r="I20" s="13"/>
      <c r="J20" s="10"/>
      <c r="K20" s="159"/>
      <c r="L20" s="159"/>
      <c r="M20" s="2"/>
      <c r="N20" s="2"/>
      <c r="O20" s="1"/>
      <c r="P20" s="13"/>
      <c r="Q20" s="93">
        <f t="shared" si="7"/>
        <v>0</v>
      </c>
      <c r="R20" s="162">
        <f t="shared" si="8"/>
        <v>0</v>
      </c>
      <c r="S20" s="160"/>
      <c r="T20" s="126"/>
      <c r="U20" s="143"/>
      <c r="V20" s="144"/>
      <c r="X20" s="174">
        <f t="shared" si="2"/>
        <v>0</v>
      </c>
      <c r="Y20" s="37"/>
      <c r="Z20" s="63">
        <f t="shared" si="3"/>
        <v>0</v>
      </c>
      <c r="AA20" s="64">
        <f t="shared" si="4"/>
        <v>0</v>
      </c>
      <c r="AB20" s="65">
        <f t="shared" si="5"/>
        <v>0</v>
      </c>
      <c r="AC20" s="65">
        <f t="shared" si="6"/>
        <v>0</v>
      </c>
    </row>
    <row r="21" spans="1:29" ht="15.75" customHeight="1">
      <c r="A21" s="172">
        <f>'Pay07_03-20-12'!A21</f>
        <v>0</v>
      </c>
      <c r="B21" s="157">
        <f>'Pay07_03-20-12'!B21</f>
        <v>0</v>
      </c>
      <c r="C21" s="19"/>
      <c r="D21" s="16"/>
      <c r="E21" s="15"/>
      <c r="F21" s="21"/>
      <c r="G21" s="21"/>
      <c r="H21" s="21"/>
      <c r="I21" s="17"/>
      <c r="J21" s="19"/>
      <c r="K21" s="21"/>
      <c r="L21" s="21"/>
      <c r="M21" s="16"/>
      <c r="N21" s="16"/>
      <c r="O21" s="15"/>
      <c r="P21" s="17"/>
      <c r="Q21" s="93">
        <f t="shared" si="7"/>
        <v>0</v>
      </c>
      <c r="R21" s="162">
        <f t="shared" si="8"/>
        <v>0</v>
      </c>
      <c r="S21" s="169"/>
      <c r="T21" s="33"/>
      <c r="U21" s="170"/>
      <c r="V21" s="171"/>
      <c r="X21" s="174">
        <f aca="true" t="shared" si="9" ref="X21:X29">A21</f>
        <v>0</v>
      </c>
      <c r="Y21" s="37"/>
      <c r="Z21" s="63">
        <f aca="true" t="shared" si="10" ref="Z21:Z29">(AA21+AB21)*Y21</f>
        <v>0</v>
      </c>
      <c r="AA21" s="64">
        <f aca="true" t="shared" si="11" ref="AA21:AA29">IF($B$32&gt;0,80*$Y$11*R21,($Y$11*Q21)+($Y$11*$Q$43*R21))</f>
        <v>0</v>
      </c>
      <c r="AB21" s="65">
        <f aca="true" t="shared" si="12" ref="AB21:AB29">AA21*$Y$12</f>
        <v>0</v>
      </c>
      <c r="AC21" s="65">
        <f aca="true" t="shared" si="13" ref="AC21:AC29">SUM(Z21:AB21)</f>
        <v>0</v>
      </c>
    </row>
    <row r="22" spans="1:29" ht="15.75" customHeight="1">
      <c r="A22" s="172">
        <f>'Pay07_03-20-12'!A24</f>
        <v>0</v>
      </c>
      <c r="B22" s="157">
        <f>'Pay07_03-20-12'!B24</f>
        <v>0</v>
      </c>
      <c r="C22" s="19"/>
      <c r="D22" s="16"/>
      <c r="E22" s="15"/>
      <c r="F22" s="21"/>
      <c r="G22" s="21"/>
      <c r="H22" s="21"/>
      <c r="I22" s="17"/>
      <c r="J22" s="19"/>
      <c r="K22" s="21"/>
      <c r="L22" s="21"/>
      <c r="M22" s="16"/>
      <c r="N22" s="16"/>
      <c r="O22" s="15"/>
      <c r="P22" s="17"/>
      <c r="Q22" s="93">
        <f t="shared" si="7"/>
        <v>0</v>
      </c>
      <c r="R22" s="162">
        <f t="shared" si="8"/>
        <v>0</v>
      </c>
      <c r="S22" s="169"/>
      <c r="T22" s="33"/>
      <c r="U22" s="170"/>
      <c r="V22" s="171"/>
      <c r="X22" s="174">
        <f t="shared" si="9"/>
        <v>0</v>
      </c>
      <c r="Y22" s="37"/>
      <c r="Z22" s="63">
        <f t="shared" si="10"/>
        <v>0</v>
      </c>
      <c r="AA22" s="64">
        <f t="shared" si="11"/>
        <v>0</v>
      </c>
      <c r="AB22" s="65">
        <f t="shared" si="12"/>
        <v>0</v>
      </c>
      <c r="AC22" s="65">
        <f t="shared" si="13"/>
        <v>0</v>
      </c>
    </row>
    <row r="23" spans="1:29" ht="15.75" customHeight="1">
      <c r="A23" s="172">
        <f>'Pay07_03-20-12'!A25</f>
        <v>0</v>
      </c>
      <c r="B23" s="157">
        <f>'Pay07_03-20-12'!B25</f>
        <v>0</v>
      </c>
      <c r="C23" s="19"/>
      <c r="D23" s="16"/>
      <c r="E23" s="15"/>
      <c r="F23" s="21"/>
      <c r="G23" s="21"/>
      <c r="H23" s="21"/>
      <c r="I23" s="17"/>
      <c r="J23" s="19"/>
      <c r="K23" s="21"/>
      <c r="L23" s="21"/>
      <c r="M23" s="16"/>
      <c r="N23" s="16"/>
      <c r="O23" s="15"/>
      <c r="P23" s="17"/>
      <c r="Q23" s="93">
        <f>SUM(C23:P23)</f>
        <v>0</v>
      </c>
      <c r="R23" s="162">
        <f>ROUND(IF(Q23&gt;0,Q23/$Q$32,B23),2)</f>
        <v>0</v>
      </c>
      <c r="S23" s="169"/>
      <c r="T23" s="33"/>
      <c r="U23" s="170"/>
      <c r="V23" s="171"/>
      <c r="X23" s="174">
        <f t="shared" si="9"/>
        <v>0</v>
      </c>
      <c r="Y23" s="37"/>
      <c r="Z23" s="63">
        <f t="shared" si="10"/>
        <v>0</v>
      </c>
      <c r="AA23" s="64">
        <f t="shared" si="11"/>
        <v>0</v>
      </c>
      <c r="AB23" s="65">
        <f t="shared" si="12"/>
        <v>0</v>
      </c>
      <c r="AC23" s="65">
        <f t="shared" si="13"/>
        <v>0</v>
      </c>
    </row>
    <row r="24" spans="1:29" ht="15.75" customHeight="1">
      <c r="A24" s="172">
        <f>'Pay07_03-20-12'!A26</f>
        <v>0</v>
      </c>
      <c r="B24" s="157">
        <f>'Pay07_03-20-12'!B26</f>
        <v>0</v>
      </c>
      <c r="C24" s="19"/>
      <c r="D24" s="16"/>
      <c r="E24" s="15"/>
      <c r="F24" s="21"/>
      <c r="G24" s="21"/>
      <c r="H24" s="21"/>
      <c r="I24" s="17"/>
      <c r="J24" s="19"/>
      <c r="K24" s="21"/>
      <c r="L24" s="21"/>
      <c r="M24" s="16"/>
      <c r="N24" s="16"/>
      <c r="O24" s="15"/>
      <c r="P24" s="17"/>
      <c r="Q24" s="93">
        <f>SUM(C24:P24)</f>
        <v>0</v>
      </c>
      <c r="R24" s="162">
        <f>ROUND(IF(Q24&gt;0,Q24/$Q$32,B24),2)</f>
        <v>0</v>
      </c>
      <c r="S24" s="169"/>
      <c r="T24" s="33"/>
      <c r="U24" s="170"/>
      <c r="V24" s="171"/>
      <c r="X24" s="174">
        <f t="shared" si="9"/>
        <v>0</v>
      </c>
      <c r="Y24" s="37"/>
      <c r="Z24" s="63">
        <f t="shared" si="10"/>
        <v>0</v>
      </c>
      <c r="AA24" s="64">
        <f t="shared" si="11"/>
        <v>0</v>
      </c>
      <c r="AB24" s="65">
        <f t="shared" si="12"/>
        <v>0</v>
      </c>
      <c r="AC24" s="65">
        <f t="shared" si="13"/>
        <v>0</v>
      </c>
    </row>
    <row r="25" spans="1:29" ht="15.75" customHeight="1">
      <c r="A25" s="172">
        <f>'Pay07_03-20-12'!A27</f>
        <v>0</v>
      </c>
      <c r="B25" s="157">
        <f>'Pay07_03-20-12'!B27</f>
        <v>0</v>
      </c>
      <c r="C25" s="19"/>
      <c r="D25" s="16"/>
      <c r="E25" s="15"/>
      <c r="F25" s="21"/>
      <c r="G25" s="21"/>
      <c r="H25" s="21"/>
      <c r="I25" s="17"/>
      <c r="J25" s="19"/>
      <c r="K25" s="21"/>
      <c r="L25" s="21"/>
      <c r="M25" s="16"/>
      <c r="N25" s="16"/>
      <c r="O25" s="15"/>
      <c r="P25" s="17"/>
      <c r="Q25" s="93">
        <f>SUM(C25:P25)</f>
        <v>0</v>
      </c>
      <c r="R25" s="162">
        <f>ROUND(IF(Q25&gt;0,Q25/$Q$32,B25),2)</f>
        <v>0</v>
      </c>
      <c r="S25" s="169"/>
      <c r="T25" s="33"/>
      <c r="U25" s="170"/>
      <c r="V25" s="171"/>
      <c r="X25" s="174">
        <f t="shared" si="9"/>
        <v>0</v>
      </c>
      <c r="Y25" s="37"/>
      <c r="Z25" s="63">
        <f t="shared" si="10"/>
        <v>0</v>
      </c>
      <c r="AA25" s="64">
        <f t="shared" si="11"/>
        <v>0</v>
      </c>
      <c r="AB25" s="65">
        <f t="shared" si="12"/>
        <v>0</v>
      </c>
      <c r="AC25" s="65">
        <f t="shared" si="13"/>
        <v>0</v>
      </c>
    </row>
    <row r="26" spans="1:29" ht="15.75" customHeight="1">
      <c r="A26" s="172">
        <f>'Pay07_03-20-12'!A26</f>
        <v>0</v>
      </c>
      <c r="B26" s="157">
        <f>'Pay07_03-20-12'!B26</f>
        <v>0</v>
      </c>
      <c r="C26" s="19"/>
      <c r="D26" s="16"/>
      <c r="E26" s="15"/>
      <c r="F26" s="21"/>
      <c r="G26" s="21"/>
      <c r="H26" s="21"/>
      <c r="I26" s="17"/>
      <c r="J26" s="19"/>
      <c r="K26" s="21"/>
      <c r="L26" s="21"/>
      <c r="M26" s="16"/>
      <c r="N26" s="16"/>
      <c r="O26" s="15"/>
      <c r="P26" s="17"/>
      <c r="Q26" s="93">
        <f t="shared" si="7"/>
        <v>0</v>
      </c>
      <c r="R26" s="162">
        <f t="shared" si="8"/>
        <v>0</v>
      </c>
      <c r="S26" s="169"/>
      <c r="T26" s="33"/>
      <c r="U26" s="170"/>
      <c r="V26" s="171"/>
      <c r="X26" s="174">
        <f t="shared" si="9"/>
        <v>0</v>
      </c>
      <c r="Y26" s="37"/>
      <c r="Z26" s="63">
        <f t="shared" si="10"/>
        <v>0</v>
      </c>
      <c r="AA26" s="64">
        <f t="shared" si="11"/>
        <v>0</v>
      </c>
      <c r="AB26" s="65">
        <f t="shared" si="12"/>
        <v>0</v>
      </c>
      <c r="AC26" s="65">
        <f t="shared" si="13"/>
        <v>0</v>
      </c>
    </row>
    <row r="27" spans="1:29" ht="15.75" customHeight="1">
      <c r="A27" s="172">
        <f>'Pay07_03-20-12'!A27</f>
        <v>0</v>
      </c>
      <c r="B27" s="157">
        <f>'Pay07_03-20-12'!B27</f>
        <v>0</v>
      </c>
      <c r="C27" s="19"/>
      <c r="D27" s="16"/>
      <c r="E27" s="15"/>
      <c r="F27" s="21"/>
      <c r="G27" s="21"/>
      <c r="H27" s="21"/>
      <c r="I27" s="17"/>
      <c r="J27" s="19"/>
      <c r="K27" s="21"/>
      <c r="L27" s="21"/>
      <c r="M27" s="16"/>
      <c r="N27" s="16"/>
      <c r="O27" s="15"/>
      <c r="P27" s="17"/>
      <c r="Q27" s="93">
        <f t="shared" si="7"/>
        <v>0</v>
      </c>
      <c r="R27" s="162">
        <f t="shared" si="8"/>
        <v>0</v>
      </c>
      <c r="S27" s="169"/>
      <c r="T27" s="33"/>
      <c r="U27" s="170"/>
      <c r="V27" s="171"/>
      <c r="X27" s="174">
        <f t="shared" si="9"/>
        <v>0</v>
      </c>
      <c r="Y27" s="37"/>
      <c r="Z27" s="63">
        <f t="shared" si="10"/>
        <v>0</v>
      </c>
      <c r="AA27" s="64">
        <f t="shared" si="11"/>
        <v>0</v>
      </c>
      <c r="AB27" s="65">
        <f t="shared" si="12"/>
        <v>0</v>
      </c>
      <c r="AC27" s="65">
        <f t="shared" si="13"/>
        <v>0</v>
      </c>
    </row>
    <row r="28" spans="1:29" ht="15.75" customHeight="1">
      <c r="A28" s="172">
        <f>'Pay07_03-20-12'!A28</f>
        <v>0</v>
      </c>
      <c r="B28" s="157">
        <f>'Pay07_03-20-12'!B28</f>
        <v>0</v>
      </c>
      <c r="C28" s="19"/>
      <c r="D28" s="16"/>
      <c r="E28" s="15"/>
      <c r="F28" s="21"/>
      <c r="G28" s="21"/>
      <c r="H28" s="21"/>
      <c r="I28" s="17"/>
      <c r="J28" s="19"/>
      <c r="K28" s="21"/>
      <c r="L28" s="21"/>
      <c r="M28" s="16"/>
      <c r="N28" s="16"/>
      <c r="O28" s="15"/>
      <c r="P28" s="17"/>
      <c r="Q28" s="93">
        <f t="shared" si="7"/>
        <v>0</v>
      </c>
      <c r="R28" s="162">
        <f t="shared" si="8"/>
        <v>0</v>
      </c>
      <c r="S28" s="169"/>
      <c r="T28" s="33"/>
      <c r="U28" s="170"/>
      <c r="V28" s="171"/>
      <c r="X28" s="174">
        <f t="shared" si="9"/>
        <v>0</v>
      </c>
      <c r="Y28" s="37"/>
      <c r="Z28" s="63">
        <f t="shared" si="10"/>
        <v>0</v>
      </c>
      <c r="AA28" s="64">
        <f t="shared" si="11"/>
        <v>0</v>
      </c>
      <c r="AB28" s="65">
        <f t="shared" si="12"/>
        <v>0</v>
      </c>
      <c r="AC28" s="65">
        <f t="shared" si="13"/>
        <v>0</v>
      </c>
    </row>
    <row r="29" spans="1:29" ht="15.75" customHeight="1">
      <c r="A29" s="172">
        <f>'Pay07_03-20-12'!A29</f>
        <v>0</v>
      </c>
      <c r="B29" s="157">
        <f>'Pay07_03-20-12'!B29</f>
        <v>0</v>
      </c>
      <c r="C29" s="19"/>
      <c r="D29" s="16"/>
      <c r="E29" s="15"/>
      <c r="F29" s="21"/>
      <c r="G29" s="21"/>
      <c r="H29" s="21"/>
      <c r="I29" s="17"/>
      <c r="J29" s="19"/>
      <c r="K29" s="21"/>
      <c r="L29" s="21"/>
      <c r="M29" s="16"/>
      <c r="N29" s="16"/>
      <c r="O29" s="15"/>
      <c r="P29" s="17"/>
      <c r="Q29" s="93">
        <f t="shared" si="7"/>
        <v>0</v>
      </c>
      <c r="R29" s="162">
        <f t="shared" si="8"/>
        <v>0</v>
      </c>
      <c r="S29" s="169"/>
      <c r="T29" s="33"/>
      <c r="U29" s="170"/>
      <c r="V29" s="171"/>
      <c r="X29" s="174">
        <f t="shared" si="9"/>
        <v>0</v>
      </c>
      <c r="Y29" s="37"/>
      <c r="Z29" s="63">
        <f t="shared" si="10"/>
        <v>0</v>
      </c>
      <c r="AA29" s="64">
        <f t="shared" si="11"/>
        <v>0</v>
      </c>
      <c r="AB29" s="65">
        <f t="shared" si="12"/>
        <v>0</v>
      </c>
      <c r="AC29" s="65">
        <f t="shared" si="13"/>
        <v>0</v>
      </c>
    </row>
    <row r="30" spans="1:29" ht="15.75" customHeight="1" thickBot="1">
      <c r="A30" s="172">
        <f>'Pay07_03-20-12'!A30</f>
        <v>0</v>
      </c>
      <c r="B30" s="157">
        <f>'Pay07_03-20-12'!B30</f>
        <v>0</v>
      </c>
      <c r="C30" s="19"/>
      <c r="D30" s="16"/>
      <c r="E30" s="15"/>
      <c r="F30" s="21"/>
      <c r="G30" s="16"/>
      <c r="H30" s="15"/>
      <c r="I30" s="17"/>
      <c r="J30" s="19"/>
      <c r="K30" s="16"/>
      <c r="L30" s="15"/>
      <c r="M30" s="16"/>
      <c r="N30" s="16"/>
      <c r="O30" s="15"/>
      <c r="P30" s="17"/>
      <c r="Q30" s="93">
        <f t="shared" si="7"/>
        <v>0</v>
      </c>
      <c r="R30" s="162">
        <f t="shared" si="8"/>
        <v>0</v>
      </c>
      <c r="S30" s="3"/>
      <c r="T30" s="3"/>
      <c r="U30" s="3"/>
      <c r="V30" s="153"/>
      <c r="X30" s="174">
        <f t="shared" si="2"/>
        <v>0</v>
      </c>
      <c r="Y30" s="37"/>
      <c r="Z30" s="63">
        <f t="shared" si="3"/>
        <v>0</v>
      </c>
      <c r="AA30" s="64">
        <f t="shared" si="4"/>
        <v>0</v>
      </c>
      <c r="AB30" s="65">
        <f t="shared" si="5"/>
        <v>0</v>
      </c>
      <c r="AC30" s="65">
        <f t="shared" si="6"/>
        <v>0</v>
      </c>
    </row>
    <row r="31" spans="1:29" ht="15.75" customHeight="1" thickBot="1">
      <c r="A31" s="172">
        <f>'Pay07_03-20-12'!A31</f>
        <v>0</v>
      </c>
      <c r="B31" s="157">
        <f>'Pay07_03-20-12'!B31</f>
        <v>0</v>
      </c>
      <c r="C31" s="20"/>
      <c r="D31" s="4"/>
      <c r="E31" s="23"/>
      <c r="F31" s="5"/>
      <c r="G31" s="4"/>
      <c r="H31" s="5"/>
      <c r="I31" s="12"/>
      <c r="J31" s="11"/>
      <c r="K31" s="4"/>
      <c r="L31" s="5"/>
      <c r="M31" s="4"/>
      <c r="N31" s="5"/>
      <c r="O31" s="4"/>
      <c r="P31" s="18"/>
      <c r="Q31" s="93">
        <f t="shared" si="7"/>
        <v>0</v>
      </c>
      <c r="R31" s="163">
        <f t="shared" si="8"/>
        <v>0</v>
      </c>
      <c r="S31" s="205" t="s">
        <v>70</v>
      </c>
      <c r="T31" s="205"/>
      <c r="U31" s="205"/>
      <c r="V31" s="206"/>
      <c r="X31" s="175">
        <f t="shared" si="2"/>
        <v>0</v>
      </c>
      <c r="Y31" s="38"/>
      <c r="Z31" s="66">
        <f t="shared" si="3"/>
        <v>0</v>
      </c>
      <c r="AA31" s="67">
        <f t="shared" si="4"/>
        <v>0</v>
      </c>
      <c r="AB31" s="68">
        <f t="shared" si="5"/>
        <v>0</v>
      </c>
      <c r="AC31" s="68">
        <f t="shared" si="6"/>
        <v>0</v>
      </c>
    </row>
    <row r="32" spans="1:29" ht="15.75" customHeight="1" thickBot="1">
      <c r="A32" s="95" t="s">
        <v>33</v>
      </c>
      <c r="B32" s="96">
        <f aca="true" t="shared" si="14" ref="B32:R32">SUM(B15:B31)</f>
        <v>1</v>
      </c>
      <c r="C32" s="97">
        <f t="shared" si="14"/>
        <v>0</v>
      </c>
      <c r="D32" s="98">
        <f t="shared" si="14"/>
        <v>0</v>
      </c>
      <c r="E32" s="98">
        <f t="shared" si="14"/>
        <v>0</v>
      </c>
      <c r="F32" s="98">
        <f t="shared" si="14"/>
        <v>0</v>
      </c>
      <c r="G32" s="98">
        <f t="shared" si="14"/>
        <v>0</v>
      </c>
      <c r="H32" s="98">
        <f t="shared" si="14"/>
        <v>0</v>
      </c>
      <c r="I32" s="98">
        <f t="shared" si="14"/>
        <v>0</v>
      </c>
      <c r="J32" s="97">
        <f t="shared" si="14"/>
        <v>0</v>
      </c>
      <c r="K32" s="98">
        <f t="shared" si="14"/>
        <v>0</v>
      </c>
      <c r="L32" s="98">
        <f t="shared" si="14"/>
        <v>0</v>
      </c>
      <c r="M32" s="98">
        <f t="shared" si="14"/>
        <v>0</v>
      </c>
      <c r="N32" s="98">
        <f t="shared" si="14"/>
        <v>0</v>
      </c>
      <c r="O32" s="98">
        <f t="shared" si="14"/>
        <v>0</v>
      </c>
      <c r="P32" s="99">
        <f t="shared" si="14"/>
        <v>0</v>
      </c>
      <c r="Q32" s="94">
        <f t="shared" si="14"/>
        <v>0</v>
      </c>
      <c r="R32" s="145">
        <f t="shared" si="14"/>
        <v>1</v>
      </c>
      <c r="S32" s="135" t="s">
        <v>56</v>
      </c>
      <c r="T32" s="136" t="s">
        <v>55</v>
      </c>
      <c r="U32" s="136" t="s">
        <v>68</v>
      </c>
      <c r="V32" s="136" t="s">
        <v>69</v>
      </c>
      <c r="X32" s="69" t="s">
        <v>2</v>
      </c>
      <c r="Y32" s="70"/>
      <c r="Z32" s="71">
        <f>SUM(Z15:Z31)</f>
        <v>0</v>
      </c>
      <c r="AA32" s="72">
        <f>SUM(AA15:AA31)</f>
        <v>0</v>
      </c>
      <c r="AB32" s="71">
        <f>SUM(AB15:AB31)</f>
        <v>0</v>
      </c>
      <c r="AC32" s="71">
        <f>SUM(AC15:AC31)</f>
        <v>0</v>
      </c>
    </row>
    <row r="33" spans="1:22" ht="15.75" customHeight="1" thickBot="1">
      <c r="A33" s="100" t="s">
        <v>3</v>
      </c>
      <c r="B33" s="101"/>
      <c r="C33" s="102">
        <f aca="true" t="shared" si="15" ref="C33:P33">C14</f>
        <v>4</v>
      </c>
      <c r="D33" s="103">
        <f t="shared" si="15"/>
        <v>5</v>
      </c>
      <c r="E33" s="103">
        <f t="shared" si="15"/>
        <v>6</v>
      </c>
      <c r="F33" s="104">
        <f t="shared" si="15"/>
        <v>7</v>
      </c>
      <c r="G33" s="103">
        <f t="shared" si="15"/>
        <v>1</v>
      </c>
      <c r="H33" s="104">
        <f t="shared" si="15"/>
        <v>2</v>
      </c>
      <c r="I33" s="105">
        <f t="shared" si="15"/>
        <v>3</v>
      </c>
      <c r="J33" s="102">
        <f t="shared" si="15"/>
        <v>4</v>
      </c>
      <c r="K33" s="103">
        <f t="shared" si="15"/>
        <v>5</v>
      </c>
      <c r="L33" s="104">
        <f t="shared" si="15"/>
        <v>6</v>
      </c>
      <c r="M33" s="103">
        <f t="shared" si="15"/>
        <v>7</v>
      </c>
      <c r="N33" s="103">
        <f t="shared" si="15"/>
        <v>1</v>
      </c>
      <c r="O33" s="104">
        <f t="shared" si="15"/>
        <v>2</v>
      </c>
      <c r="P33" s="105">
        <f t="shared" si="15"/>
        <v>3</v>
      </c>
      <c r="Q33" s="92" t="s">
        <v>2</v>
      </c>
      <c r="R33" s="227"/>
      <c r="S33" s="137" t="s">
        <v>57</v>
      </c>
      <c r="T33" s="137" t="s">
        <v>50</v>
      </c>
      <c r="U33" s="137" t="s">
        <v>11</v>
      </c>
      <c r="V33" s="137" t="s">
        <v>11</v>
      </c>
    </row>
    <row r="34" spans="1:22" ht="13.5" customHeight="1">
      <c r="A34" s="106" t="s">
        <v>4</v>
      </c>
      <c r="B34" s="107"/>
      <c r="C34" s="9"/>
      <c r="D34" s="7"/>
      <c r="E34" s="8"/>
      <c r="F34" s="7"/>
      <c r="G34" s="8"/>
      <c r="H34" s="7"/>
      <c r="I34" s="8"/>
      <c r="J34" s="24"/>
      <c r="K34" s="8"/>
      <c r="L34" s="7"/>
      <c r="M34" s="8"/>
      <c r="N34" s="7"/>
      <c r="O34" s="8"/>
      <c r="P34" s="25"/>
      <c r="Q34" s="74">
        <f aca="true" t="shared" si="16" ref="Q34:Q42">SUM(C34:P34)</f>
        <v>0</v>
      </c>
      <c r="R34" s="187"/>
      <c r="S34" s="146"/>
      <c r="T34" s="154"/>
      <c r="U34" s="134"/>
      <c r="V34" s="140"/>
    </row>
    <row r="35" spans="1:22" ht="13.5" customHeight="1">
      <c r="A35" s="106" t="s">
        <v>0</v>
      </c>
      <c r="B35" s="107"/>
      <c r="C35" s="10"/>
      <c r="D35" s="2"/>
      <c r="E35" s="1"/>
      <c r="F35" s="2"/>
      <c r="G35" s="1"/>
      <c r="H35" s="2"/>
      <c r="I35" s="1"/>
      <c r="J35" s="6"/>
      <c r="K35" s="1"/>
      <c r="L35" s="2"/>
      <c r="M35" s="1"/>
      <c r="N35" s="2"/>
      <c r="O35" s="1"/>
      <c r="P35" s="13"/>
      <c r="Q35" s="75">
        <f t="shared" si="16"/>
        <v>0</v>
      </c>
      <c r="R35" s="187"/>
      <c r="S35" s="147"/>
      <c r="T35" s="155"/>
      <c r="U35" s="133"/>
      <c r="V35" s="141"/>
    </row>
    <row r="36" spans="1:22" ht="13.5" customHeight="1">
      <c r="A36" s="106" t="s">
        <v>5</v>
      </c>
      <c r="B36" s="107"/>
      <c r="C36" s="10"/>
      <c r="D36" s="2"/>
      <c r="E36" s="1"/>
      <c r="F36" s="2"/>
      <c r="G36" s="1"/>
      <c r="H36" s="2"/>
      <c r="I36" s="1"/>
      <c r="J36" s="6"/>
      <c r="K36" s="1"/>
      <c r="L36" s="2"/>
      <c r="M36" s="1"/>
      <c r="N36" s="2"/>
      <c r="O36" s="1"/>
      <c r="P36" s="13"/>
      <c r="Q36" s="75">
        <f t="shared" si="16"/>
        <v>0</v>
      </c>
      <c r="R36" s="187"/>
      <c r="S36" s="147"/>
      <c r="T36" s="155"/>
      <c r="U36" s="133"/>
      <c r="V36" s="141"/>
    </row>
    <row r="37" spans="1:22" ht="13.5" customHeight="1">
      <c r="A37" s="106" t="s">
        <v>6</v>
      </c>
      <c r="B37" s="107"/>
      <c r="C37" s="10"/>
      <c r="D37" s="2"/>
      <c r="E37" s="1"/>
      <c r="F37" s="2"/>
      <c r="G37" s="1"/>
      <c r="H37" s="2"/>
      <c r="I37" s="1"/>
      <c r="J37" s="6"/>
      <c r="K37" s="1"/>
      <c r="L37" s="2"/>
      <c r="M37" s="1"/>
      <c r="N37" s="2"/>
      <c r="O37" s="1"/>
      <c r="P37" s="13"/>
      <c r="Q37" s="75">
        <f t="shared" si="16"/>
        <v>0</v>
      </c>
      <c r="R37" s="187"/>
      <c r="S37" s="147"/>
      <c r="T37" s="155"/>
      <c r="U37" s="133"/>
      <c r="V37" s="141"/>
    </row>
    <row r="38" spans="1:22" ht="13.5" customHeight="1">
      <c r="A38" s="106" t="s">
        <v>7</v>
      </c>
      <c r="B38" s="107"/>
      <c r="C38" s="10"/>
      <c r="D38" s="2"/>
      <c r="E38" s="1"/>
      <c r="F38" s="2"/>
      <c r="G38" s="1"/>
      <c r="H38" s="2"/>
      <c r="I38" s="1"/>
      <c r="J38" s="6"/>
      <c r="K38" s="1"/>
      <c r="L38" s="2"/>
      <c r="M38" s="1"/>
      <c r="N38" s="2"/>
      <c r="O38" s="1"/>
      <c r="P38" s="13"/>
      <c r="Q38" s="75">
        <f t="shared" si="16"/>
        <v>0</v>
      </c>
      <c r="R38" s="187"/>
      <c r="S38" s="147"/>
      <c r="T38" s="155"/>
      <c r="U38" s="133"/>
      <c r="V38" s="141"/>
    </row>
    <row r="39" spans="1:22" ht="13.5" customHeight="1">
      <c r="A39" s="106" t="s">
        <v>8</v>
      </c>
      <c r="B39" s="107"/>
      <c r="C39" s="10"/>
      <c r="D39" s="2"/>
      <c r="E39" s="1"/>
      <c r="F39" s="2"/>
      <c r="G39" s="1"/>
      <c r="H39" s="2"/>
      <c r="I39" s="1"/>
      <c r="J39" s="6"/>
      <c r="K39" s="1"/>
      <c r="L39" s="2"/>
      <c r="M39" s="1"/>
      <c r="N39" s="2"/>
      <c r="O39" s="1"/>
      <c r="P39" s="13"/>
      <c r="Q39" s="75">
        <f t="shared" si="16"/>
        <v>0</v>
      </c>
      <c r="R39" s="187"/>
      <c r="S39" s="147"/>
      <c r="T39" s="155"/>
      <c r="U39" s="133"/>
      <c r="V39" s="141"/>
    </row>
    <row r="40" spans="1:22" ht="13.5" customHeight="1">
      <c r="A40" s="106" t="s">
        <v>30</v>
      </c>
      <c r="B40" s="107"/>
      <c r="C40" s="10"/>
      <c r="D40" s="2"/>
      <c r="E40" s="1"/>
      <c r="F40" s="2"/>
      <c r="G40" s="1"/>
      <c r="H40" s="2"/>
      <c r="I40" s="1"/>
      <c r="J40" s="6"/>
      <c r="K40" s="1"/>
      <c r="L40" s="2"/>
      <c r="M40" s="1"/>
      <c r="N40" s="2"/>
      <c r="O40" s="1"/>
      <c r="P40" s="13"/>
      <c r="Q40" s="75">
        <f t="shared" si="16"/>
        <v>0</v>
      </c>
      <c r="R40" s="187"/>
      <c r="S40" s="147"/>
      <c r="T40" s="155"/>
      <c r="U40" s="133"/>
      <c r="V40" s="141"/>
    </row>
    <row r="41" spans="1:22" ht="13.5" customHeight="1">
      <c r="A41" s="106" t="s">
        <v>1</v>
      </c>
      <c r="B41" s="107"/>
      <c r="C41" s="10"/>
      <c r="D41" s="2"/>
      <c r="E41" s="1"/>
      <c r="F41" s="2"/>
      <c r="G41" s="1"/>
      <c r="H41" s="2"/>
      <c r="I41" s="1"/>
      <c r="J41" s="6"/>
      <c r="K41" s="1"/>
      <c r="L41" s="2"/>
      <c r="M41" s="1"/>
      <c r="N41" s="2"/>
      <c r="O41" s="1"/>
      <c r="P41" s="13"/>
      <c r="Q41" s="75">
        <f t="shared" si="16"/>
        <v>0</v>
      </c>
      <c r="R41" s="187"/>
      <c r="S41" s="147"/>
      <c r="T41" s="155"/>
      <c r="U41" s="133"/>
      <c r="V41" s="141"/>
    </row>
    <row r="42" spans="1:22" ht="13.5" customHeight="1" thickBot="1">
      <c r="A42" s="106" t="s">
        <v>9</v>
      </c>
      <c r="B42" s="107"/>
      <c r="C42" s="11"/>
      <c r="D42" s="4"/>
      <c r="E42" s="5"/>
      <c r="F42" s="4"/>
      <c r="G42" s="5"/>
      <c r="H42" s="4"/>
      <c r="I42" s="5"/>
      <c r="J42" s="26"/>
      <c r="K42" s="5"/>
      <c r="L42" s="4"/>
      <c r="M42" s="5"/>
      <c r="N42" s="4"/>
      <c r="O42" s="5"/>
      <c r="P42" s="14"/>
      <c r="Q42" s="76">
        <f t="shared" si="16"/>
        <v>0</v>
      </c>
      <c r="R42" s="187"/>
      <c r="S42" s="147"/>
      <c r="T42" s="155"/>
      <c r="U42" s="133"/>
      <c r="V42" s="141"/>
    </row>
    <row r="43" spans="1:22" ht="13.5" customHeight="1" thickBot="1">
      <c r="A43" s="106" t="s">
        <v>32</v>
      </c>
      <c r="B43" s="107"/>
      <c r="C43" s="111">
        <f aca="true" t="shared" si="17" ref="C43:Q43">SUM(C34:C42)</f>
        <v>0</v>
      </c>
      <c r="D43" s="111">
        <f t="shared" si="17"/>
        <v>0</v>
      </c>
      <c r="E43" s="111">
        <f t="shared" si="17"/>
        <v>0</v>
      </c>
      <c r="F43" s="111">
        <f t="shared" si="17"/>
        <v>0</v>
      </c>
      <c r="G43" s="111">
        <f t="shared" si="17"/>
        <v>0</v>
      </c>
      <c r="H43" s="111">
        <f t="shared" si="17"/>
        <v>0</v>
      </c>
      <c r="I43" s="111">
        <f t="shared" si="17"/>
        <v>0</v>
      </c>
      <c r="J43" s="111">
        <f t="shared" si="17"/>
        <v>0</v>
      </c>
      <c r="K43" s="111">
        <f t="shared" si="17"/>
        <v>0</v>
      </c>
      <c r="L43" s="111">
        <f t="shared" si="17"/>
        <v>0</v>
      </c>
      <c r="M43" s="111">
        <f t="shared" si="17"/>
        <v>0</v>
      </c>
      <c r="N43" s="111">
        <f t="shared" si="17"/>
        <v>0</v>
      </c>
      <c r="O43" s="111">
        <f t="shared" si="17"/>
        <v>0</v>
      </c>
      <c r="P43" s="112">
        <f t="shared" si="17"/>
        <v>0</v>
      </c>
      <c r="Q43" s="113">
        <f t="shared" si="17"/>
        <v>0</v>
      </c>
      <c r="R43" s="187"/>
      <c r="S43" s="147"/>
      <c r="T43" s="155"/>
      <c r="U43" s="133"/>
      <c r="V43" s="141"/>
    </row>
    <row r="44" spans="1:22" ht="16.5" customHeight="1" thickBot="1">
      <c r="A44" s="108" t="s">
        <v>34</v>
      </c>
      <c r="B44" s="107"/>
      <c r="C44" s="114">
        <f aca="true" t="shared" si="18" ref="C44:Q44">C43+C32</f>
        <v>0</v>
      </c>
      <c r="D44" s="114">
        <f t="shared" si="18"/>
        <v>0</v>
      </c>
      <c r="E44" s="114">
        <f t="shared" si="18"/>
        <v>0</v>
      </c>
      <c r="F44" s="114">
        <f t="shared" si="18"/>
        <v>0</v>
      </c>
      <c r="G44" s="114">
        <f t="shared" si="18"/>
        <v>0</v>
      </c>
      <c r="H44" s="114">
        <f t="shared" si="18"/>
        <v>0</v>
      </c>
      <c r="I44" s="114">
        <f t="shared" si="18"/>
        <v>0</v>
      </c>
      <c r="J44" s="114">
        <f t="shared" si="18"/>
        <v>0</v>
      </c>
      <c r="K44" s="114">
        <f t="shared" si="18"/>
        <v>0</v>
      </c>
      <c r="L44" s="114">
        <f t="shared" si="18"/>
        <v>0</v>
      </c>
      <c r="M44" s="114">
        <f t="shared" si="18"/>
        <v>0</v>
      </c>
      <c r="N44" s="114">
        <f t="shared" si="18"/>
        <v>0</v>
      </c>
      <c r="O44" s="114">
        <f t="shared" si="18"/>
        <v>0</v>
      </c>
      <c r="P44" s="114">
        <f t="shared" si="18"/>
        <v>0</v>
      </c>
      <c r="Q44" s="114">
        <f t="shared" si="18"/>
        <v>0</v>
      </c>
      <c r="R44" s="187"/>
      <c r="S44" s="148" t="s">
        <v>2</v>
      </c>
      <c r="T44" s="156">
        <f>SUM(T34:T43)</f>
        <v>0</v>
      </c>
      <c r="U44" s="150"/>
      <c r="V44" s="151"/>
    </row>
    <row r="45" spans="1:22" ht="16.5" customHeight="1" thickBot="1">
      <c r="A45" s="285"/>
      <c r="B45" s="286"/>
      <c r="C45" s="283" t="s">
        <v>44</v>
      </c>
      <c r="D45" s="284"/>
      <c r="E45" s="284"/>
      <c r="F45" s="284"/>
      <c r="G45" s="239"/>
      <c r="H45" s="238">
        <f>SUM(C44:I44)</f>
        <v>0</v>
      </c>
      <c r="I45" s="239"/>
      <c r="J45" s="283" t="s">
        <v>45</v>
      </c>
      <c r="K45" s="284"/>
      <c r="L45" s="284"/>
      <c r="M45" s="284"/>
      <c r="N45" s="239"/>
      <c r="O45" s="238">
        <f>SUM(J44:P44)</f>
        <v>0</v>
      </c>
      <c r="P45" s="239"/>
      <c r="Q45" s="281"/>
      <c r="R45" s="189"/>
      <c r="S45" s="275" t="s">
        <v>74</v>
      </c>
      <c r="T45" s="276"/>
      <c r="U45" s="276"/>
      <c r="V45" s="277"/>
    </row>
    <row r="46" spans="1:22" ht="16.5" customHeight="1" thickBot="1">
      <c r="A46" s="109"/>
      <c r="B46" s="110"/>
      <c r="C46" s="182" t="s">
        <v>13</v>
      </c>
      <c r="D46" s="184"/>
      <c r="E46" s="180"/>
      <c r="F46" s="181"/>
      <c r="G46" s="182" t="s">
        <v>22</v>
      </c>
      <c r="H46" s="183"/>
      <c r="I46" s="184"/>
      <c r="J46" s="180"/>
      <c r="K46" s="181"/>
      <c r="L46" s="182" t="s">
        <v>23</v>
      </c>
      <c r="M46" s="183"/>
      <c r="N46" s="184"/>
      <c r="O46" s="180"/>
      <c r="P46" s="181"/>
      <c r="Q46" s="282"/>
      <c r="R46" s="48"/>
      <c r="S46" s="278" t="s">
        <v>104</v>
      </c>
      <c r="T46" s="279"/>
      <c r="U46" s="279"/>
      <c r="V46" s="280"/>
    </row>
    <row r="47" spans="1:22" ht="12" customHeight="1">
      <c r="A47" s="187"/>
      <c r="B47" s="188"/>
      <c r="C47" s="188"/>
      <c r="D47" s="188"/>
      <c r="E47" s="188"/>
      <c r="F47" s="188"/>
      <c r="G47" s="188"/>
      <c r="H47" s="188"/>
      <c r="I47" s="188"/>
      <c r="J47" s="188"/>
      <c r="K47" s="188"/>
      <c r="L47" s="188"/>
      <c r="M47" s="188"/>
      <c r="N47" s="188"/>
      <c r="O47" s="188"/>
      <c r="P47" s="188"/>
      <c r="Q47" s="188"/>
      <c r="R47" s="189"/>
      <c r="S47" s="278" t="s">
        <v>105</v>
      </c>
      <c r="T47" s="279"/>
      <c r="U47" s="279"/>
      <c r="V47" s="280"/>
    </row>
    <row r="48" spans="1:22" ht="16.5" customHeight="1" thickBot="1">
      <c r="A48" s="41" t="s">
        <v>51</v>
      </c>
      <c r="B48" s="185"/>
      <c r="C48" s="185"/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5"/>
      <c r="R48" s="186"/>
      <c r="S48" s="272"/>
      <c r="T48" s="273"/>
      <c r="U48" s="273"/>
      <c r="V48" s="274"/>
    </row>
    <row r="49" spans="1:22" ht="16.5" customHeight="1">
      <c r="A49" s="187"/>
      <c r="B49" s="199"/>
      <c r="C49" s="199"/>
      <c r="D49" s="199"/>
      <c r="E49" s="199"/>
      <c r="F49" s="199"/>
      <c r="G49" s="199"/>
      <c r="H49" s="199"/>
      <c r="I49" s="199"/>
      <c r="J49" s="199"/>
      <c r="K49" s="199"/>
      <c r="L49" s="199"/>
      <c r="M49" s="199"/>
      <c r="N49" s="199"/>
      <c r="O49" s="199"/>
      <c r="P49" s="199"/>
      <c r="Q49" s="199"/>
      <c r="R49" s="200"/>
      <c r="S49" s="190"/>
      <c r="T49" s="191"/>
      <c r="U49" s="191"/>
      <c r="V49" s="192"/>
    </row>
    <row r="50" spans="1:22" ht="16.5" customHeight="1">
      <c r="A50" s="187"/>
      <c r="B50" s="199"/>
      <c r="C50" s="199"/>
      <c r="D50" s="199"/>
      <c r="E50" s="199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200"/>
      <c r="S50" s="193"/>
      <c r="T50" s="194"/>
      <c r="U50" s="194"/>
      <c r="V50" s="195"/>
    </row>
    <row r="51" spans="1:22" ht="16.5" customHeight="1">
      <c r="A51" s="187"/>
      <c r="B51" s="199"/>
      <c r="C51" s="199"/>
      <c r="D51" s="199"/>
      <c r="E51" s="199"/>
      <c r="F51" s="199"/>
      <c r="G51" s="199"/>
      <c r="H51" s="199"/>
      <c r="I51" s="199"/>
      <c r="J51" s="199"/>
      <c r="K51" s="199"/>
      <c r="L51" s="199"/>
      <c r="M51" s="199"/>
      <c r="N51" s="199"/>
      <c r="O51" s="199"/>
      <c r="P51" s="199"/>
      <c r="Q51" s="199"/>
      <c r="R51" s="200"/>
      <c r="S51" s="193"/>
      <c r="T51" s="194"/>
      <c r="U51" s="194"/>
      <c r="V51" s="195"/>
    </row>
    <row r="52" spans="1:22" ht="9" customHeight="1">
      <c r="A52" s="187"/>
      <c r="B52" s="188"/>
      <c r="C52" s="188"/>
      <c r="D52" s="188"/>
      <c r="E52" s="188"/>
      <c r="F52" s="188"/>
      <c r="G52" s="188"/>
      <c r="H52" s="188"/>
      <c r="I52" s="188"/>
      <c r="J52" s="188"/>
      <c r="K52" s="188"/>
      <c r="L52" s="188"/>
      <c r="M52" s="188"/>
      <c r="N52" s="188"/>
      <c r="O52" s="188"/>
      <c r="P52" s="188"/>
      <c r="Q52" s="188"/>
      <c r="R52" s="189"/>
      <c r="S52" s="193"/>
      <c r="T52" s="194"/>
      <c r="U52" s="194"/>
      <c r="V52" s="195"/>
    </row>
    <row r="53" spans="1:22" ht="15.75" customHeight="1">
      <c r="A53" s="243" t="s">
        <v>21</v>
      </c>
      <c r="B53" s="244"/>
      <c r="C53" s="244"/>
      <c r="D53" s="244"/>
      <c r="E53" s="244"/>
      <c r="F53" s="244"/>
      <c r="G53" s="244"/>
      <c r="H53" s="244"/>
      <c r="I53" s="188"/>
      <c r="J53" s="188"/>
      <c r="K53" s="188"/>
      <c r="L53" s="188"/>
      <c r="M53" s="188"/>
      <c r="N53" s="188"/>
      <c r="O53" s="188"/>
      <c r="P53" s="188"/>
      <c r="Q53" s="188"/>
      <c r="R53" s="189"/>
      <c r="S53" s="193"/>
      <c r="T53" s="194"/>
      <c r="U53" s="194"/>
      <c r="V53" s="195"/>
    </row>
    <row r="54" spans="1:22" ht="15.75" customHeight="1">
      <c r="A54" s="243" t="s">
        <v>20</v>
      </c>
      <c r="B54" s="244"/>
      <c r="C54" s="244"/>
      <c r="D54" s="244"/>
      <c r="E54" s="244"/>
      <c r="F54" s="244"/>
      <c r="G54" s="244"/>
      <c r="H54" s="244"/>
      <c r="I54" s="188"/>
      <c r="J54" s="188"/>
      <c r="K54" s="188"/>
      <c r="L54" s="188"/>
      <c r="M54" s="188"/>
      <c r="N54" s="188"/>
      <c r="O54" s="188"/>
      <c r="P54" s="188"/>
      <c r="Q54" s="188"/>
      <c r="R54" s="189"/>
      <c r="S54" s="193"/>
      <c r="T54" s="194"/>
      <c r="U54" s="194"/>
      <c r="V54" s="195"/>
    </row>
    <row r="55" spans="1:22" ht="12.75">
      <c r="A55" s="46"/>
      <c r="B55" s="228"/>
      <c r="C55" s="228"/>
      <c r="D55" s="228"/>
      <c r="E55" s="228"/>
      <c r="F55" s="178"/>
      <c r="G55" s="178"/>
      <c r="H55" s="178"/>
      <c r="I55" s="176"/>
      <c r="J55" s="176"/>
      <c r="K55" s="176"/>
      <c r="L55" s="176"/>
      <c r="M55" s="202"/>
      <c r="N55" s="202"/>
      <c r="O55" s="202"/>
      <c r="P55" s="202"/>
      <c r="Q55" s="202"/>
      <c r="R55" s="258"/>
      <c r="S55" s="193"/>
      <c r="T55" s="194"/>
      <c r="U55" s="194"/>
      <c r="V55" s="195"/>
    </row>
    <row r="56" spans="1:22" ht="12.75">
      <c r="A56" s="40" t="s">
        <v>46</v>
      </c>
      <c r="B56" s="229"/>
      <c r="C56" s="229"/>
      <c r="D56" s="229"/>
      <c r="E56" s="229"/>
      <c r="F56" s="179"/>
      <c r="G56" s="179"/>
      <c r="H56" s="179"/>
      <c r="I56" s="45"/>
      <c r="J56" s="232" t="s">
        <v>29</v>
      </c>
      <c r="K56" s="232"/>
      <c r="L56" s="232"/>
      <c r="M56" s="203"/>
      <c r="N56" s="203"/>
      <c r="O56" s="203"/>
      <c r="P56" s="203"/>
      <c r="Q56" s="259"/>
      <c r="R56" s="260"/>
      <c r="S56" s="193"/>
      <c r="T56" s="194"/>
      <c r="U56" s="194"/>
      <c r="V56" s="195"/>
    </row>
    <row r="57" spans="1:22" ht="16.5" customHeight="1" thickBot="1">
      <c r="A57" s="46"/>
      <c r="B57" s="201" t="s">
        <v>10</v>
      </c>
      <c r="C57" s="201"/>
      <c r="D57" s="201"/>
      <c r="E57" s="201"/>
      <c r="F57" s="201" t="s">
        <v>11</v>
      </c>
      <c r="G57" s="201"/>
      <c r="H57" s="201"/>
      <c r="I57" s="176"/>
      <c r="J57" s="176"/>
      <c r="K57" s="176"/>
      <c r="L57" s="176"/>
      <c r="M57" s="231" t="s">
        <v>10</v>
      </c>
      <c r="N57" s="231"/>
      <c r="O57" s="231"/>
      <c r="P57" s="231"/>
      <c r="Q57" s="176" t="s">
        <v>11</v>
      </c>
      <c r="R57" s="177"/>
      <c r="S57" s="193"/>
      <c r="T57" s="194"/>
      <c r="U57" s="194"/>
      <c r="V57" s="195"/>
    </row>
    <row r="58" spans="1:22" ht="15.75" customHeight="1">
      <c r="A58" s="187"/>
      <c r="B58" s="188"/>
      <c r="C58" s="188"/>
      <c r="D58" s="188"/>
      <c r="E58" s="188"/>
      <c r="F58" s="188"/>
      <c r="G58" s="188"/>
      <c r="H58" s="188"/>
      <c r="I58" s="189"/>
      <c r="J58" s="248" t="s">
        <v>54</v>
      </c>
      <c r="K58" s="249"/>
      <c r="L58" s="249"/>
      <c r="M58" s="249"/>
      <c r="N58" s="249"/>
      <c r="O58" s="249"/>
      <c r="P58" s="249"/>
      <c r="Q58" s="249"/>
      <c r="R58" s="250"/>
      <c r="S58" s="193"/>
      <c r="T58" s="194"/>
      <c r="U58" s="194"/>
      <c r="V58" s="195"/>
    </row>
    <row r="59" spans="1:22" ht="12.75">
      <c r="A59" s="46"/>
      <c r="B59" s="228"/>
      <c r="C59" s="228"/>
      <c r="D59" s="228"/>
      <c r="E59" s="228"/>
      <c r="F59" s="178"/>
      <c r="G59" s="178"/>
      <c r="H59" s="178"/>
      <c r="I59" s="188"/>
      <c r="J59" s="251"/>
      <c r="K59" s="252"/>
      <c r="L59" s="252"/>
      <c r="M59" s="252"/>
      <c r="N59" s="252"/>
      <c r="O59" s="252"/>
      <c r="P59" s="252"/>
      <c r="Q59" s="252"/>
      <c r="R59" s="253"/>
      <c r="S59" s="193"/>
      <c r="T59" s="194"/>
      <c r="U59" s="194"/>
      <c r="V59" s="195"/>
    </row>
    <row r="60" spans="1:22" ht="12.75">
      <c r="A60" s="40" t="s">
        <v>47</v>
      </c>
      <c r="B60" s="229"/>
      <c r="C60" s="229"/>
      <c r="D60" s="229"/>
      <c r="E60" s="229"/>
      <c r="F60" s="179"/>
      <c r="G60" s="179"/>
      <c r="H60" s="179"/>
      <c r="I60" s="188"/>
      <c r="J60" s="255" t="s">
        <v>52</v>
      </c>
      <c r="K60" s="256"/>
      <c r="L60" s="256"/>
      <c r="M60" s="256"/>
      <c r="N60" s="256"/>
      <c r="O60" s="256"/>
      <c r="P60" s="256"/>
      <c r="Q60" s="256"/>
      <c r="R60" s="257"/>
      <c r="S60" s="193"/>
      <c r="T60" s="194"/>
      <c r="U60" s="194"/>
      <c r="V60" s="195"/>
    </row>
    <row r="61" spans="1:22" ht="13.5" thickBot="1">
      <c r="A61" s="47"/>
      <c r="B61" s="204" t="s">
        <v>10</v>
      </c>
      <c r="C61" s="204"/>
      <c r="D61" s="204"/>
      <c r="E61" s="204"/>
      <c r="F61" s="204" t="s">
        <v>11</v>
      </c>
      <c r="G61" s="204"/>
      <c r="H61" s="204"/>
      <c r="I61" s="254"/>
      <c r="J61" s="245" t="s">
        <v>53</v>
      </c>
      <c r="K61" s="246"/>
      <c r="L61" s="246"/>
      <c r="M61" s="246"/>
      <c r="N61" s="246"/>
      <c r="O61" s="246"/>
      <c r="P61" s="246"/>
      <c r="Q61" s="246"/>
      <c r="R61" s="247"/>
      <c r="S61" s="196"/>
      <c r="T61" s="197"/>
      <c r="U61" s="197"/>
      <c r="V61" s="198"/>
    </row>
    <row r="62" ht="12.75">
      <c r="R62"/>
    </row>
    <row r="63" ht="12.75">
      <c r="R63"/>
    </row>
    <row r="64" spans="19:21" ht="12.75">
      <c r="S64" s="132"/>
      <c r="T64" s="73"/>
      <c r="U64" s="73"/>
    </row>
    <row r="65" spans="19:21" ht="12.75">
      <c r="S65" s="132"/>
      <c r="T65" s="73"/>
      <c r="U65" s="73"/>
    </row>
    <row r="66" spans="19:21" ht="12.75">
      <c r="S66" s="132"/>
      <c r="T66" s="73"/>
      <c r="U66" s="73"/>
    </row>
  </sheetData>
  <sheetProtection/>
  <mergeCells count="78">
    <mergeCell ref="Q57:R57"/>
    <mergeCell ref="F55:H56"/>
    <mergeCell ref="J46:K46"/>
    <mergeCell ref="L46:N46"/>
    <mergeCell ref="O46:P46"/>
    <mergeCell ref="B48:R48"/>
    <mergeCell ref="A52:R52"/>
    <mergeCell ref="S49:V61"/>
    <mergeCell ref="B49:R49"/>
    <mergeCell ref="B50:R50"/>
    <mergeCell ref="B51:R51"/>
    <mergeCell ref="F59:H60"/>
    <mergeCell ref="F57:H57"/>
    <mergeCell ref="M55:P56"/>
    <mergeCell ref="B61:E61"/>
    <mergeCell ref="B57:E57"/>
    <mergeCell ref="I55:L55"/>
    <mergeCell ref="S31:V31"/>
    <mergeCell ref="S8:V9"/>
    <mergeCell ref="O8:P8"/>
    <mergeCell ref="A9:P9"/>
    <mergeCell ref="L10:M10"/>
    <mergeCell ref="A11:P11"/>
    <mergeCell ref="A12:B12"/>
    <mergeCell ref="B1:R1"/>
    <mergeCell ref="B2:R2"/>
    <mergeCell ref="F6:H6"/>
    <mergeCell ref="G8:H8"/>
    <mergeCell ref="B6:D6"/>
    <mergeCell ref="B5:R5"/>
    <mergeCell ref="R33:R45"/>
    <mergeCell ref="B59:E60"/>
    <mergeCell ref="E10:K10"/>
    <mergeCell ref="B55:E56"/>
    <mergeCell ref="M57:P57"/>
    <mergeCell ref="J56:L56"/>
    <mergeCell ref="C46:D46"/>
    <mergeCell ref="E46:F46"/>
    <mergeCell ref="G46:I46"/>
    <mergeCell ref="B10:D10"/>
    <mergeCell ref="A1:A2"/>
    <mergeCell ref="A3:A4"/>
    <mergeCell ref="B3:R4"/>
    <mergeCell ref="I53:R54"/>
    <mergeCell ref="A49:A51"/>
    <mergeCell ref="O45:P45"/>
    <mergeCell ref="C12:P12"/>
    <mergeCell ref="E8:F8"/>
    <mergeCell ref="N10:P10"/>
    <mergeCell ref="B8:D8"/>
    <mergeCell ref="F61:H61"/>
    <mergeCell ref="A53:H53"/>
    <mergeCell ref="A54:H54"/>
    <mergeCell ref="J61:R61"/>
    <mergeCell ref="A58:I58"/>
    <mergeCell ref="J58:R59"/>
    <mergeCell ref="I57:L57"/>
    <mergeCell ref="I59:I61"/>
    <mergeCell ref="J60:R60"/>
    <mergeCell ref="Q55:R56"/>
    <mergeCell ref="X6:AC6"/>
    <mergeCell ref="X7:AC7"/>
    <mergeCell ref="I6:J6"/>
    <mergeCell ref="K6:L6"/>
    <mergeCell ref="O6:R6"/>
    <mergeCell ref="A7:P7"/>
    <mergeCell ref="Q7:R13"/>
    <mergeCell ref="J8:K8"/>
    <mergeCell ref="S48:V48"/>
    <mergeCell ref="A47:R47"/>
    <mergeCell ref="S45:V45"/>
    <mergeCell ref="S46:V46"/>
    <mergeCell ref="S47:V47"/>
    <mergeCell ref="Q45:Q46"/>
    <mergeCell ref="H45:I45"/>
    <mergeCell ref="C45:G45"/>
    <mergeCell ref="J45:N45"/>
    <mergeCell ref="A45:B45"/>
  </mergeCells>
  <printOptions horizontalCentered="1" verticalCentered="1"/>
  <pageMargins left="0.25" right="0.25" top="0.25" bottom="0.25" header="0.5" footer="0"/>
  <pageSetup blackAndWhite="1" fitToHeight="1" fitToWidth="1" horizontalDpi="600" verticalDpi="600" orientation="landscape" scale="68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AC66"/>
  <sheetViews>
    <sheetView showZeros="0" zoomScalePageLayoutView="0" workbookViewId="0" topLeftCell="A1">
      <selection activeCell="D29" sqref="D29"/>
    </sheetView>
  </sheetViews>
  <sheetFormatPr defaultColWidth="9.140625" defaultRowHeight="12.75"/>
  <cols>
    <col min="1" max="1" width="13.00390625" style="0" customWidth="1"/>
    <col min="2" max="2" width="14.140625" style="0" customWidth="1"/>
    <col min="3" max="7" width="5.57421875" style="0" customWidth="1"/>
    <col min="8" max="8" width="5.421875" style="0" customWidth="1"/>
    <col min="9" max="9" width="5.57421875" style="0" customWidth="1"/>
    <col min="10" max="12" width="5.421875" style="0" customWidth="1"/>
    <col min="13" max="13" width="5.57421875" style="0" customWidth="1"/>
    <col min="14" max="15" width="5.421875" style="0" customWidth="1"/>
    <col min="16" max="16" width="5.28125" style="0" customWidth="1"/>
    <col min="17" max="17" width="6.421875" style="0" bestFit="1" customWidth="1"/>
    <col min="18" max="18" width="7.7109375" style="3" bestFit="1" customWidth="1"/>
    <col min="19" max="19" width="13.28125" style="115" customWidth="1"/>
    <col min="20" max="20" width="12.00390625" style="50" customWidth="1"/>
    <col min="21" max="21" width="10.7109375" style="50" customWidth="1"/>
    <col min="22" max="22" width="10.28125" style="50" customWidth="1"/>
    <col min="23" max="23" width="6.140625" style="50" customWidth="1"/>
    <col min="24" max="24" width="14.57421875" style="50" customWidth="1"/>
    <col min="25" max="25" width="10.28125" style="50" bestFit="1" customWidth="1"/>
    <col min="26" max="26" width="11.00390625" style="50" customWidth="1"/>
    <col min="27" max="27" width="10.28125" style="50" bestFit="1" customWidth="1"/>
    <col min="28" max="29" width="12.28125" style="50" bestFit="1" customWidth="1"/>
    <col min="30" max="16384" width="9.140625" style="50" customWidth="1"/>
  </cols>
  <sheetData>
    <row r="1" spans="1:22" ht="12.75">
      <c r="A1" s="234" t="s">
        <v>59</v>
      </c>
      <c r="B1" s="218" t="s">
        <v>14</v>
      </c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9"/>
      <c r="S1" s="127"/>
      <c r="T1" s="116" t="s">
        <v>106</v>
      </c>
      <c r="U1" s="117"/>
      <c r="V1" s="118"/>
    </row>
    <row r="2" spans="1:22" ht="12.75">
      <c r="A2" s="235"/>
      <c r="B2" s="201" t="s">
        <v>71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20"/>
      <c r="S2" s="128"/>
      <c r="T2" s="53"/>
      <c r="U2" s="53"/>
      <c r="V2" s="54"/>
    </row>
    <row r="3" spans="1:22" ht="12.75">
      <c r="A3" s="235" t="s">
        <v>94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6"/>
      <c r="S3" s="128"/>
      <c r="T3" s="53" t="s">
        <v>72</v>
      </c>
      <c r="U3" s="53"/>
      <c r="V3" s="54"/>
    </row>
    <row r="4" spans="1:22" ht="13.5" thickBot="1">
      <c r="A4" s="237"/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6"/>
      <c r="S4" s="128"/>
      <c r="T4" s="119" t="s">
        <v>60</v>
      </c>
      <c r="U4" s="53"/>
      <c r="V4" s="54"/>
    </row>
    <row r="5" spans="1:22" ht="16.5" thickBot="1">
      <c r="A5" s="152"/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6"/>
      <c r="S5" s="128"/>
      <c r="T5" s="119" t="s">
        <v>61</v>
      </c>
      <c r="U5" s="53"/>
      <c r="V5" s="54"/>
    </row>
    <row r="6" spans="1:29" ht="13.5" thickBot="1">
      <c r="A6" s="40" t="s">
        <v>16</v>
      </c>
      <c r="B6" s="224">
        <f>'Pay08_04-03-12'!B6:D6</f>
        <v>0</v>
      </c>
      <c r="C6" s="224"/>
      <c r="D6" s="224"/>
      <c r="E6" s="42" t="s">
        <v>58</v>
      </c>
      <c r="F6" s="222">
        <f>'Pay08_04-03-12'!F6:H6</f>
        <v>0</v>
      </c>
      <c r="G6" s="222"/>
      <c r="H6" s="222"/>
      <c r="I6" s="267" t="s">
        <v>31</v>
      </c>
      <c r="J6" s="267"/>
      <c r="K6" s="268">
        <f>'Pay08_04-03-12'!K6:L6</f>
        <v>0</v>
      </c>
      <c r="L6" s="268"/>
      <c r="M6" s="39"/>
      <c r="N6" s="44" t="s">
        <v>42</v>
      </c>
      <c r="O6" s="224">
        <f>'Pay08_04-03-12'!O6:R6</f>
        <v>0</v>
      </c>
      <c r="P6" s="224"/>
      <c r="Q6" s="224"/>
      <c r="R6" s="269"/>
      <c r="S6" s="128"/>
      <c r="T6" s="119" t="s">
        <v>62</v>
      </c>
      <c r="U6" s="53"/>
      <c r="V6" s="54"/>
      <c r="X6" s="261" t="s">
        <v>41</v>
      </c>
      <c r="Y6" s="262"/>
      <c r="Z6" s="262"/>
      <c r="AA6" s="262"/>
      <c r="AB6" s="262"/>
      <c r="AC6" s="263"/>
    </row>
    <row r="7" spans="1:29" ht="6" customHeight="1" thickBot="1">
      <c r="A7" s="213"/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270"/>
      <c r="R7" s="271"/>
      <c r="S7" s="129"/>
      <c r="T7" s="120"/>
      <c r="U7" s="120"/>
      <c r="V7" s="121"/>
      <c r="X7" s="264"/>
      <c r="Y7" s="265"/>
      <c r="Z7" s="265"/>
      <c r="AA7" s="265"/>
      <c r="AB7" s="265"/>
      <c r="AC7" s="266"/>
    </row>
    <row r="8" spans="1:29" ht="15" customHeight="1">
      <c r="A8" s="40" t="s">
        <v>17</v>
      </c>
      <c r="B8" s="224">
        <f>'Pay08_04-03-12'!B8:D8</f>
        <v>0</v>
      </c>
      <c r="C8" s="224"/>
      <c r="D8" s="224"/>
      <c r="E8" s="232" t="s">
        <v>18</v>
      </c>
      <c r="F8" s="232"/>
      <c r="G8" s="223">
        <f>'Pay08_04-03-12'!G8:H8+14</f>
        <v>41003</v>
      </c>
      <c r="H8" s="223"/>
      <c r="I8" s="43" t="s">
        <v>19</v>
      </c>
      <c r="J8" s="223">
        <f>G8+13</f>
        <v>41016</v>
      </c>
      <c r="K8" s="223"/>
      <c r="L8" s="39"/>
      <c r="M8" s="42" t="s">
        <v>12</v>
      </c>
      <c r="N8" s="15">
        <f>'Pay08_04-03-12'!N8</f>
        <v>0</v>
      </c>
      <c r="O8" s="188"/>
      <c r="P8" s="188"/>
      <c r="Q8" s="188"/>
      <c r="R8" s="189"/>
      <c r="S8" s="207"/>
      <c r="T8" s="208"/>
      <c r="U8" s="208"/>
      <c r="V8" s="209"/>
      <c r="X8" s="52" t="s">
        <v>24</v>
      </c>
      <c r="Y8" s="34"/>
      <c r="Z8" s="53"/>
      <c r="AA8" s="53"/>
      <c r="AB8" s="53"/>
      <c r="AC8" s="54"/>
    </row>
    <row r="9" spans="1:29" ht="6" customHeight="1" thickBot="1">
      <c r="A9" s="213"/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88"/>
      <c r="R9" s="189"/>
      <c r="S9" s="210"/>
      <c r="T9" s="211"/>
      <c r="U9" s="211"/>
      <c r="V9" s="212"/>
      <c r="X9" s="52"/>
      <c r="Y9" s="34"/>
      <c r="Z9" s="53"/>
      <c r="AA9" s="53"/>
      <c r="AB9" s="53"/>
      <c r="AC9" s="54"/>
    </row>
    <row r="10" spans="1:29" ht="13.5" customHeight="1">
      <c r="A10" s="41" t="s">
        <v>48</v>
      </c>
      <c r="B10" s="233">
        <f>'Pay08_04-03-12'!B10:D10</f>
        <v>0</v>
      </c>
      <c r="C10" s="233"/>
      <c r="D10" s="233"/>
      <c r="E10" s="230" t="s">
        <v>49</v>
      </c>
      <c r="F10" s="230"/>
      <c r="G10" s="230"/>
      <c r="H10" s="230"/>
      <c r="I10" s="230"/>
      <c r="J10" s="230"/>
      <c r="K10" s="230"/>
      <c r="L10" s="214">
        <f>J8+10</f>
        <v>41026</v>
      </c>
      <c r="M10" s="215"/>
      <c r="N10" s="188"/>
      <c r="O10" s="188"/>
      <c r="P10" s="188"/>
      <c r="Q10" s="188"/>
      <c r="R10" s="188"/>
      <c r="S10" s="130"/>
      <c r="T10" s="122"/>
      <c r="U10" s="123"/>
      <c r="V10" s="123"/>
      <c r="X10" s="52"/>
      <c r="Y10" s="34"/>
      <c r="Z10" s="53"/>
      <c r="AA10" s="53"/>
      <c r="AB10" s="53"/>
      <c r="AC10" s="54"/>
    </row>
    <row r="11" spans="1:29" ht="13.5" customHeight="1" thickBot="1">
      <c r="A11" s="213"/>
      <c r="B11" s="176"/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88"/>
      <c r="R11" s="188"/>
      <c r="S11" s="131"/>
      <c r="T11" s="124"/>
      <c r="U11" s="124"/>
      <c r="V11" s="125"/>
      <c r="X11" s="52" t="s">
        <v>35</v>
      </c>
      <c r="Y11" s="32">
        <f>Y8/2080</f>
        <v>0</v>
      </c>
      <c r="Z11" s="53"/>
      <c r="AA11" s="53"/>
      <c r="AB11" s="53"/>
      <c r="AC11" s="54"/>
    </row>
    <row r="12" spans="1:29" ht="14.25" customHeight="1" thickBot="1">
      <c r="A12" s="216"/>
      <c r="B12" s="217"/>
      <c r="C12" s="240" t="s">
        <v>43</v>
      </c>
      <c r="D12" s="241"/>
      <c r="E12" s="241"/>
      <c r="F12" s="241"/>
      <c r="G12" s="241"/>
      <c r="H12" s="241"/>
      <c r="I12" s="241"/>
      <c r="J12" s="241"/>
      <c r="K12" s="241"/>
      <c r="L12" s="241"/>
      <c r="M12" s="241"/>
      <c r="N12" s="241"/>
      <c r="O12" s="241"/>
      <c r="P12" s="242"/>
      <c r="Q12" s="188"/>
      <c r="R12" s="188"/>
      <c r="S12" s="131"/>
      <c r="T12" s="124" t="s">
        <v>63</v>
      </c>
      <c r="U12" s="124"/>
      <c r="V12" s="125"/>
      <c r="X12" s="52" t="s">
        <v>36</v>
      </c>
      <c r="Y12" s="33"/>
      <c r="Z12" s="53"/>
      <c r="AA12" s="53"/>
      <c r="AB12" s="53"/>
      <c r="AC12" s="54"/>
    </row>
    <row r="13" spans="1:29" ht="13.5" thickBot="1">
      <c r="A13" s="77" t="s">
        <v>56</v>
      </c>
      <c r="B13" s="78" t="s">
        <v>55</v>
      </c>
      <c r="C13" s="81">
        <f>G8</f>
        <v>41003</v>
      </c>
      <c r="D13" s="82">
        <f aca="true" t="shared" si="0" ref="D13:P13">C13+1</f>
        <v>41004</v>
      </c>
      <c r="E13" s="83">
        <f t="shared" si="0"/>
        <v>41005</v>
      </c>
      <c r="F13" s="82">
        <f t="shared" si="0"/>
        <v>41006</v>
      </c>
      <c r="G13" s="83">
        <f t="shared" si="0"/>
        <v>41007</v>
      </c>
      <c r="H13" s="82">
        <f t="shared" si="0"/>
        <v>41008</v>
      </c>
      <c r="I13" s="83">
        <f t="shared" si="0"/>
        <v>41009</v>
      </c>
      <c r="J13" s="84">
        <f t="shared" si="0"/>
        <v>41010</v>
      </c>
      <c r="K13" s="83">
        <f t="shared" si="0"/>
        <v>41011</v>
      </c>
      <c r="L13" s="82">
        <f t="shared" si="0"/>
        <v>41012</v>
      </c>
      <c r="M13" s="83">
        <f t="shared" si="0"/>
        <v>41013</v>
      </c>
      <c r="N13" s="82">
        <f t="shared" si="0"/>
        <v>41014</v>
      </c>
      <c r="O13" s="83">
        <f t="shared" si="0"/>
        <v>41015</v>
      </c>
      <c r="P13" s="85">
        <f t="shared" si="0"/>
        <v>41016</v>
      </c>
      <c r="Q13" s="188"/>
      <c r="R13" s="188"/>
      <c r="S13" s="131"/>
      <c r="T13" s="124" t="s">
        <v>75</v>
      </c>
      <c r="U13" s="124"/>
      <c r="V13" s="125"/>
      <c r="X13" s="55"/>
      <c r="Y13" s="51" t="s">
        <v>37</v>
      </c>
      <c r="Z13" s="51" t="s">
        <v>37</v>
      </c>
      <c r="AA13" s="51" t="s">
        <v>25</v>
      </c>
      <c r="AB13" s="51" t="s">
        <v>27</v>
      </c>
      <c r="AC13" s="56" t="s">
        <v>2</v>
      </c>
    </row>
    <row r="14" spans="1:29" ht="13.5" thickBot="1">
      <c r="A14" s="79" t="s">
        <v>57</v>
      </c>
      <c r="B14" s="80" t="s">
        <v>50</v>
      </c>
      <c r="C14" s="86">
        <f aca="true" t="shared" si="1" ref="C14:P14">WEEKDAY(C13)</f>
        <v>4</v>
      </c>
      <c r="D14" s="87">
        <f t="shared" si="1"/>
        <v>5</v>
      </c>
      <c r="E14" s="88">
        <f t="shared" si="1"/>
        <v>6</v>
      </c>
      <c r="F14" s="87">
        <f t="shared" si="1"/>
        <v>7</v>
      </c>
      <c r="G14" s="88">
        <f t="shared" si="1"/>
        <v>1</v>
      </c>
      <c r="H14" s="87">
        <f t="shared" si="1"/>
        <v>2</v>
      </c>
      <c r="I14" s="88">
        <f t="shared" si="1"/>
        <v>3</v>
      </c>
      <c r="J14" s="89">
        <f t="shared" si="1"/>
        <v>4</v>
      </c>
      <c r="K14" s="88">
        <f t="shared" si="1"/>
        <v>5</v>
      </c>
      <c r="L14" s="87">
        <f t="shared" si="1"/>
        <v>6</v>
      </c>
      <c r="M14" s="88">
        <f t="shared" si="1"/>
        <v>7</v>
      </c>
      <c r="N14" s="87">
        <f t="shared" si="1"/>
        <v>1</v>
      </c>
      <c r="O14" s="88">
        <f t="shared" si="1"/>
        <v>2</v>
      </c>
      <c r="P14" s="90">
        <f t="shared" si="1"/>
        <v>3</v>
      </c>
      <c r="Q14" s="91" t="s">
        <v>2</v>
      </c>
      <c r="R14" s="142" t="s">
        <v>15</v>
      </c>
      <c r="S14" s="131"/>
      <c r="T14" s="124" t="s">
        <v>65</v>
      </c>
      <c r="U14" s="124"/>
      <c r="V14" s="125"/>
      <c r="X14" s="57"/>
      <c r="Y14" s="58" t="s">
        <v>38</v>
      </c>
      <c r="Z14" s="58" t="s">
        <v>39</v>
      </c>
      <c r="AA14" s="58" t="s">
        <v>26</v>
      </c>
      <c r="AB14" s="58" t="s">
        <v>28</v>
      </c>
      <c r="AC14" s="59" t="s">
        <v>40</v>
      </c>
    </row>
    <row r="15" spans="1:29" ht="15.75" customHeight="1">
      <c r="A15" s="172">
        <f>'Pay08_04-03-12'!A15</f>
        <v>0</v>
      </c>
      <c r="B15" s="157">
        <f>'Pay08_04-03-12'!B15</f>
        <v>1</v>
      </c>
      <c r="C15" s="27"/>
      <c r="D15" s="28"/>
      <c r="E15" s="29"/>
      <c r="F15" s="7"/>
      <c r="G15" s="8"/>
      <c r="H15" s="28"/>
      <c r="I15" s="29"/>
      <c r="J15" s="30"/>
      <c r="K15" s="29"/>
      <c r="L15" s="28"/>
      <c r="M15" s="8"/>
      <c r="N15" s="7"/>
      <c r="O15" s="29"/>
      <c r="P15" s="31"/>
      <c r="Q15" s="93">
        <f>SUM(C15:P15)</f>
        <v>0</v>
      </c>
      <c r="R15" s="161">
        <f>ROUND(IF(Q15&gt;0,Q15/$Q$32,B15),2)</f>
        <v>1</v>
      </c>
      <c r="S15" s="158"/>
      <c r="T15" s="124" t="s">
        <v>76</v>
      </c>
      <c r="U15" s="124"/>
      <c r="V15" s="125"/>
      <c r="X15" s="173">
        <f aca="true" t="shared" si="2" ref="X15:X31">A15</f>
        <v>0</v>
      </c>
      <c r="Y15" s="36"/>
      <c r="Z15" s="60">
        <f aca="true" t="shared" si="3" ref="Z15:Z31">(AA15+AB15)*Y15</f>
        <v>0</v>
      </c>
      <c r="AA15" s="61">
        <f aca="true" t="shared" si="4" ref="AA15:AA31">IF($B$32&gt;0,80*$Y$11*R15,($Y$11*Q15)+($Y$11*$Q$43*R15))</f>
        <v>0</v>
      </c>
      <c r="AB15" s="62">
        <f aca="true" t="shared" si="5" ref="AB15:AB31">AA15*$Y$12</f>
        <v>0</v>
      </c>
      <c r="AC15" s="62">
        <f aca="true" t="shared" si="6" ref="AC15:AC31">SUM(Z15:AB15)</f>
        <v>0</v>
      </c>
    </row>
    <row r="16" spans="1:29" ht="15.75" customHeight="1">
      <c r="A16" s="172">
        <f>'Pay08_04-03-12'!A16</f>
        <v>0</v>
      </c>
      <c r="B16" s="157">
        <f>'Pay08_04-03-12'!B16</f>
        <v>0</v>
      </c>
      <c r="C16" s="10"/>
      <c r="D16" s="2"/>
      <c r="E16" s="1"/>
      <c r="F16" s="2"/>
      <c r="G16" s="1"/>
      <c r="H16" s="2"/>
      <c r="I16" s="1"/>
      <c r="J16" s="6"/>
      <c r="K16" s="1"/>
      <c r="L16" s="2"/>
      <c r="M16" s="1"/>
      <c r="N16" s="2"/>
      <c r="O16" s="1"/>
      <c r="P16" s="13"/>
      <c r="Q16" s="93">
        <f aca="true" t="shared" si="7" ref="Q16:Q31">SUM(C16:P16)</f>
        <v>0</v>
      </c>
      <c r="R16" s="162">
        <f aca="true" t="shared" si="8" ref="R16:R31">ROUND(IF(Q16&gt;0,Q16/$Q$32,B16),2)</f>
        <v>0</v>
      </c>
      <c r="S16" s="158"/>
      <c r="T16" s="124" t="s">
        <v>66</v>
      </c>
      <c r="U16" s="124"/>
      <c r="V16" s="125"/>
      <c r="X16" s="174">
        <f t="shared" si="2"/>
        <v>0</v>
      </c>
      <c r="Y16" s="37"/>
      <c r="Z16" s="63">
        <f t="shared" si="3"/>
        <v>0</v>
      </c>
      <c r="AA16" s="64">
        <f t="shared" si="4"/>
        <v>0</v>
      </c>
      <c r="AB16" s="65">
        <f t="shared" si="5"/>
        <v>0</v>
      </c>
      <c r="AC16" s="65">
        <f t="shared" si="6"/>
        <v>0</v>
      </c>
    </row>
    <row r="17" spans="1:29" ht="15.75" customHeight="1">
      <c r="A17" s="172">
        <f>'Pay08_04-03-12'!A17</f>
        <v>0</v>
      </c>
      <c r="B17" s="157">
        <f>'Pay08_04-03-12'!B17</f>
        <v>0</v>
      </c>
      <c r="C17" s="10"/>
      <c r="D17" s="2"/>
      <c r="E17" s="49"/>
      <c r="F17" s="2"/>
      <c r="G17" s="1"/>
      <c r="H17" s="2"/>
      <c r="I17" s="1"/>
      <c r="J17" s="6"/>
      <c r="K17" s="1"/>
      <c r="L17" s="2"/>
      <c r="M17" s="1"/>
      <c r="N17" s="2"/>
      <c r="O17" s="1"/>
      <c r="P17" s="13"/>
      <c r="Q17" s="93">
        <f t="shared" si="7"/>
        <v>0</v>
      </c>
      <c r="R17" s="162">
        <f t="shared" si="8"/>
        <v>0</v>
      </c>
      <c r="S17" s="158"/>
      <c r="T17" s="124" t="s">
        <v>64</v>
      </c>
      <c r="U17" s="124"/>
      <c r="V17" s="125"/>
      <c r="X17" s="174">
        <f t="shared" si="2"/>
        <v>0</v>
      </c>
      <c r="Y17" s="37"/>
      <c r="Z17" s="63">
        <f t="shared" si="3"/>
        <v>0</v>
      </c>
      <c r="AA17" s="64">
        <f t="shared" si="4"/>
        <v>0</v>
      </c>
      <c r="AB17" s="65">
        <f t="shared" si="5"/>
        <v>0</v>
      </c>
      <c r="AC17" s="65">
        <f t="shared" si="6"/>
        <v>0</v>
      </c>
    </row>
    <row r="18" spans="1:29" ht="15.75" customHeight="1">
      <c r="A18" s="172">
        <f>'Pay08_04-03-12'!A18</f>
        <v>0</v>
      </c>
      <c r="B18" s="157">
        <f>'Pay08_04-03-12'!B18</f>
        <v>0</v>
      </c>
      <c r="C18" s="10"/>
      <c r="D18" s="2"/>
      <c r="E18" s="1"/>
      <c r="F18" s="2"/>
      <c r="G18" s="1"/>
      <c r="H18" s="2"/>
      <c r="I18" s="1"/>
      <c r="J18" s="6"/>
      <c r="K18" s="1"/>
      <c r="L18" s="2"/>
      <c r="M18" s="1"/>
      <c r="N18" s="2"/>
      <c r="O18" s="1"/>
      <c r="P18" s="13"/>
      <c r="Q18" s="93">
        <f t="shared" si="7"/>
        <v>0</v>
      </c>
      <c r="R18" s="162">
        <f t="shared" si="8"/>
        <v>0</v>
      </c>
      <c r="S18" s="158"/>
      <c r="T18" s="124" t="s">
        <v>67</v>
      </c>
      <c r="U18" s="124"/>
      <c r="V18" s="125"/>
      <c r="X18" s="174">
        <f t="shared" si="2"/>
        <v>0</v>
      </c>
      <c r="Y18" s="37"/>
      <c r="Z18" s="63">
        <f t="shared" si="3"/>
        <v>0</v>
      </c>
      <c r="AA18" s="64">
        <f t="shared" si="4"/>
        <v>0</v>
      </c>
      <c r="AB18" s="65">
        <f t="shared" si="5"/>
        <v>0</v>
      </c>
      <c r="AC18" s="65">
        <f t="shared" si="6"/>
        <v>0</v>
      </c>
    </row>
    <row r="19" spans="1:29" ht="15.75" customHeight="1">
      <c r="A19" s="172">
        <f>'Pay08_04-03-12'!A19</f>
        <v>0</v>
      </c>
      <c r="B19" s="157">
        <f>'Pay08_04-03-12'!B19</f>
        <v>0</v>
      </c>
      <c r="C19" s="10"/>
      <c r="D19" s="2"/>
      <c r="E19" s="1"/>
      <c r="F19" s="2"/>
      <c r="G19" s="1"/>
      <c r="H19" s="2"/>
      <c r="I19" s="1"/>
      <c r="J19" s="6"/>
      <c r="K19" s="1"/>
      <c r="L19" s="2"/>
      <c r="M19" s="1"/>
      <c r="N19" s="2"/>
      <c r="O19" s="1"/>
      <c r="P19" s="13"/>
      <c r="Q19" s="93">
        <f t="shared" si="7"/>
        <v>0</v>
      </c>
      <c r="R19" s="162">
        <f t="shared" si="8"/>
        <v>0</v>
      </c>
      <c r="S19" s="158"/>
      <c r="T19" s="124" t="s">
        <v>73</v>
      </c>
      <c r="U19" s="124"/>
      <c r="V19" s="125"/>
      <c r="X19" s="174">
        <f t="shared" si="2"/>
        <v>0</v>
      </c>
      <c r="Y19" s="37"/>
      <c r="Z19" s="63">
        <f t="shared" si="3"/>
        <v>0</v>
      </c>
      <c r="AA19" s="64">
        <f t="shared" si="4"/>
        <v>0</v>
      </c>
      <c r="AB19" s="65">
        <f t="shared" si="5"/>
        <v>0</v>
      </c>
      <c r="AC19" s="65">
        <f t="shared" si="6"/>
        <v>0</v>
      </c>
    </row>
    <row r="20" spans="1:29" ht="15.75" customHeight="1" thickBot="1">
      <c r="A20" s="172">
        <f>'Pay08_04-03-12'!A20</f>
        <v>0</v>
      </c>
      <c r="B20" s="157">
        <f>'Pay08_04-03-12'!B20</f>
        <v>0</v>
      </c>
      <c r="C20" s="10"/>
      <c r="D20" s="2"/>
      <c r="E20" s="1"/>
      <c r="F20" s="159"/>
      <c r="G20" s="159"/>
      <c r="H20" s="159"/>
      <c r="I20" s="13"/>
      <c r="J20" s="10"/>
      <c r="K20" s="159"/>
      <c r="L20" s="159"/>
      <c r="M20" s="2"/>
      <c r="N20" s="2"/>
      <c r="O20" s="1"/>
      <c r="P20" s="13"/>
      <c r="Q20" s="93">
        <f t="shared" si="7"/>
        <v>0</v>
      </c>
      <c r="R20" s="162">
        <f t="shared" si="8"/>
        <v>0</v>
      </c>
      <c r="S20" s="160"/>
      <c r="T20" s="126"/>
      <c r="U20" s="143"/>
      <c r="V20" s="144"/>
      <c r="X20" s="174">
        <f t="shared" si="2"/>
        <v>0</v>
      </c>
      <c r="Y20" s="37"/>
      <c r="Z20" s="63">
        <f t="shared" si="3"/>
        <v>0</v>
      </c>
      <c r="AA20" s="64">
        <f t="shared" si="4"/>
        <v>0</v>
      </c>
      <c r="AB20" s="65">
        <f t="shared" si="5"/>
        <v>0</v>
      </c>
      <c r="AC20" s="65">
        <f t="shared" si="6"/>
        <v>0</v>
      </c>
    </row>
    <row r="21" spans="1:29" ht="15.75" customHeight="1">
      <c r="A21" s="172">
        <f>'Pay08_04-03-12'!A21</f>
        <v>0</v>
      </c>
      <c r="B21" s="157">
        <f>'Pay08_04-03-12'!B21</f>
        <v>0</v>
      </c>
      <c r="C21" s="10"/>
      <c r="D21" s="2"/>
      <c r="E21" s="1"/>
      <c r="F21" s="159"/>
      <c r="G21" s="159"/>
      <c r="H21" s="159"/>
      <c r="I21" s="13"/>
      <c r="J21" s="10"/>
      <c r="K21" s="159"/>
      <c r="L21" s="159"/>
      <c r="M21" s="2"/>
      <c r="N21" s="2"/>
      <c r="O21" s="1"/>
      <c r="P21" s="13"/>
      <c r="Q21" s="93">
        <f>SUM(C21:P21)</f>
        <v>0</v>
      </c>
      <c r="R21" s="162">
        <f>ROUND(IF(Q21&gt;0,Q21/$Q$32,B21),2)</f>
        <v>0</v>
      </c>
      <c r="S21" s="169"/>
      <c r="T21" s="33"/>
      <c r="U21" s="170"/>
      <c r="V21" s="171"/>
      <c r="X21" s="174">
        <f aca="true" t="shared" si="9" ref="X21:X29">A21</f>
        <v>0</v>
      </c>
      <c r="Y21" s="37"/>
      <c r="Z21" s="63">
        <f aca="true" t="shared" si="10" ref="Z21:Z29">(AA21+AB21)*Y21</f>
        <v>0</v>
      </c>
      <c r="AA21" s="64">
        <f aca="true" t="shared" si="11" ref="AA21:AA29">IF($B$32&gt;0,80*$Y$11*R21,($Y$11*Q21)+($Y$11*$Q$43*R21))</f>
        <v>0</v>
      </c>
      <c r="AB21" s="65">
        <f aca="true" t="shared" si="12" ref="AB21:AB29">AA21*$Y$12</f>
        <v>0</v>
      </c>
      <c r="AC21" s="65">
        <f aca="true" t="shared" si="13" ref="AC21:AC29">SUM(Z21:AB21)</f>
        <v>0</v>
      </c>
    </row>
    <row r="22" spans="1:29" ht="15.75" customHeight="1">
      <c r="A22" s="172">
        <f>'Pay08_04-03-12'!A22</f>
        <v>0</v>
      </c>
      <c r="B22" s="157">
        <f>'Pay08_04-03-12'!B22</f>
        <v>0</v>
      </c>
      <c r="C22" s="10"/>
      <c r="D22" s="2"/>
      <c r="E22" s="1"/>
      <c r="F22" s="159"/>
      <c r="G22" s="159"/>
      <c r="H22" s="159"/>
      <c r="I22" s="13"/>
      <c r="J22" s="10"/>
      <c r="K22" s="159"/>
      <c r="L22" s="159"/>
      <c r="M22" s="2"/>
      <c r="N22" s="2"/>
      <c r="O22" s="1"/>
      <c r="P22" s="13"/>
      <c r="Q22" s="93">
        <f>SUM(C22:P22)</f>
        <v>0</v>
      </c>
      <c r="R22" s="162">
        <f>ROUND(IF(Q22&gt;0,Q22/$Q$32,B22),2)</f>
        <v>0</v>
      </c>
      <c r="S22" s="169"/>
      <c r="T22" s="33"/>
      <c r="U22" s="170"/>
      <c r="V22" s="171"/>
      <c r="X22" s="174">
        <f t="shared" si="9"/>
        <v>0</v>
      </c>
      <c r="Y22" s="37"/>
      <c r="Z22" s="63">
        <f t="shared" si="10"/>
        <v>0</v>
      </c>
      <c r="AA22" s="64">
        <f t="shared" si="11"/>
        <v>0</v>
      </c>
      <c r="AB22" s="65">
        <f t="shared" si="12"/>
        <v>0</v>
      </c>
      <c r="AC22" s="65">
        <f t="shared" si="13"/>
        <v>0</v>
      </c>
    </row>
    <row r="23" spans="1:29" ht="15.75" customHeight="1">
      <c r="A23" s="172">
        <f>'Pay08_04-03-12'!A23</f>
        <v>0</v>
      </c>
      <c r="B23" s="157">
        <f>'Pay08_04-03-12'!B23</f>
        <v>0</v>
      </c>
      <c r="C23" s="10"/>
      <c r="D23" s="2"/>
      <c r="E23" s="1"/>
      <c r="F23" s="159"/>
      <c r="G23" s="159"/>
      <c r="H23" s="159"/>
      <c r="I23" s="13"/>
      <c r="J23" s="10"/>
      <c r="K23" s="159"/>
      <c r="L23" s="159"/>
      <c r="M23" s="2"/>
      <c r="N23" s="2"/>
      <c r="O23" s="1"/>
      <c r="P23" s="13"/>
      <c r="Q23" s="93">
        <f>SUM(C23:P23)</f>
        <v>0</v>
      </c>
      <c r="R23" s="162">
        <f>ROUND(IF(Q23&gt;0,Q23/$Q$32,B23),2)</f>
        <v>0</v>
      </c>
      <c r="S23" s="169"/>
      <c r="T23" s="33"/>
      <c r="U23" s="170"/>
      <c r="V23" s="171"/>
      <c r="X23" s="174">
        <f t="shared" si="9"/>
        <v>0</v>
      </c>
      <c r="Y23" s="37"/>
      <c r="Z23" s="63">
        <f t="shared" si="10"/>
        <v>0</v>
      </c>
      <c r="AA23" s="64">
        <f t="shared" si="11"/>
        <v>0</v>
      </c>
      <c r="AB23" s="65">
        <f t="shared" si="12"/>
        <v>0</v>
      </c>
      <c r="AC23" s="65">
        <f t="shared" si="13"/>
        <v>0</v>
      </c>
    </row>
    <row r="24" spans="1:29" ht="15.75" customHeight="1">
      <c r="A24" s="172">
        <f>'Pay08_04-03-12'!A24</f>
        <v>0</v>
      </c>
      <c r="B24" s="157">
        <f>'Pay08_04-03-12'!B24</f>
        <v>0</v>
      </c>
      <c r="C24" s="10"/>
      <c r="D24" s="2"/>
      <c r="E24" s="1"/>
      <c r="F24" s="159"/>
      <c r="G24" s="159"/>
      <c r="H24" s="159"/>
      <c r="I24" s="13"/>
      <c r="J24" s="10"/>
      <c r="K24" s="159"/>
      <c r="L24" s="159"/>
      <c r="M24" s="2"/>
      <c r="N24" s="2"/>
      <c r="O24" s="1"/>
      <c r="P24" s="13"/>
      <c r="Q24" s="93">
        <f>SUM(C24:P24)</f>
        <v>0</v>
      </c>
      <c r="R24" s="162">
        <f>ROUND(IF(Q24&gt;0,Q24/$Q$32,B24),2)</f>
        <v>0</v>
      </c>
      <c r="S24" s="169"/>
      <c r="T24" s="33"/>
      <c r="U24" s="170"/>
      <c r="V24" s="171"/>
      <c r="X24" s="174">
        <f t="shared" si="9"/>
        <v>0</v>
      </c>
      <c r="Y24" s="37"/>
      <c r="Z24" s="63">
        <f t="shared" si="10"/>
        <v>0</v>
      </c>
      <c r="AA24" s="64">
        <f t="shared" si="11"/>
        <v>0</v>
      </c>
      <c r="AB24" s="65">
        <f t="shared" si="12"/>
        <v>0</v>
      </c>
      <c r="AC24" s="65">
        <f t="shared" si="13"/>
        <v>0</v>
      </c>
    </row>
    <row r="25" spans="1:29" ht="15.75" customHeight="1">
      <c r="A25" s="172">
        <f>'Pay08_04-03-12'!A25</f>
        <v>0</v>
      </c>
      <c r="B25" s="157">
        <f>'Pay08_04-03-12'!B25</f>
        <v>0</v>
      </c>
      <c r="C25" s="10"/>
      <c r="D25" s="2"/>
      <c r="E25" s="1"/>
      <c r="F25" s="159"/>
      <c r="G25" s="159"/>
      <c r="H25" s="159"/>
      <c r="I25" s="13"/>
      <c r="J25" s="10"/>
      <c r="K25" s="159"/>
      <c r="L25" s="159"/>
      <c r="M25" s="2"/>
      <c r="N25" s="2"/>
      <c r="O25" s="1"/>
      <c r="P25" s="13"/>
      <c r="Q25" s="93">
        <f>SUM(C25:P25)</f>
        <v>0</v>
      </c>
      <c r="R25" s="162">
        <f>ROUND(IF(Q25&gt;0,Q25/$Q$32,B25),2)</f>
        <v>0</v>
      </c>
      <c r="S25" s="169"/>
      <c r="T25" s="33"/>
      <c r="U25" s="170"/>
      <c r="V25" s="171"/>
      <c r="X25" s="174">
        <f t="shared" si="9"/>
        <v>0</v>
      </c>
      <c r="Y25" s="37"/>
      <c r="Z25" s="63">
        <f t="shared" si="10"/>
        <v>0</v>
      </c>
      <c r="AA25" s="64">
        <f t="shared" si="11"/>
        <v>0</v>
      </c>
      <c r="AB25" s="65">
        <f t="shared" si="12"/>
        <v>0</v>
      </c>
      <c r="AC25" s="65">
        <f t="shared" si="13"/>
        <v>0</v>
      </c>
    </row>
    <row r="26" spans="1:29" ht="15.75" customHeight="1">
      <c r="A26" s="172">
        <f>'Pay08_04-03-12'!A26</f>
        <v>0</v>
      </c>
      <c r="B26" s="157">
        <f>'Pay08_04-03-12'!B26</f>
        <v>0</v>
      </c>
      <c r="C26" s="19"/>
      <c r="D26" s="16"/>
      <c r="E26" s="15"/>
      <c r="F26" s="21"/>
      <c r="G26" s="21"/>
      <c r="H26" s="21"/>
      <c r="I26" s="17"/>
      <c r="J26" s="19"/>
      <c r="K26" s="21"/>
      <c r="L26" s="21"/>
      <c r="M26" s="16"/>
      <c r="N26" s="16"/>
      <c r="O26" s="15"/>
      <c r="P26" s="17"/>
      <c r="Q26" s="93">
        <f t="shared" si="7"/>
        <v>0</v>
      </c>
      <c r="R26" s="162">
        <f t="shared" si="8"/>
        <v>0</v>
      </c>
      <c r="S26" s="169"/>
      <c r="T26" s="33"/>
      <c r="U26" s="170"/>
      <c r="V26" s="171"/>
      <c r="X26" s="174">
        <f t="shared" si="9"/>
        <v>0</v>
      </c>
      <c r="Y26" s="37"/>
      <c r="Z26" s="63">
        <f t="shared" si="10"/>
        <v>0</v>
      </c>
      <c r="AA26" s="64">
        <f t="shared" si="11"/>
        <v>0</v>
      </c>
      <c r="AB26" s="65">
        <f t="shared" si="12"/>
        <v>0</v>
      </c>
      <c r="AC26" s="65">
        <f t="shared" si="13"/>
        <v>0</v>
      </c>
    </row>
    <row r="27" spans="1:29" ht="15.75" customHeight="1">
      <c r="A27" s="172">
        <f>'Pay08_04-03-12'!A27</f>
        <v>0</v>
      </c>
      <c r="B27" s="157">
        <f>'Pay08_04-03-12'!B27</f>
        <v>0</v>
      </c>
      <c r="C27" s="19"/>
      <c r="D27" s="16"/>
      <c r="E27" s="15"/>
      <c r="F27" s="21"/>
      <c r="G27" s="21"/>
      <c r="H27" s="21"/>
      <c r="I27" s="17"/>
      <c r="J27" s="19"/>
      <c r="K27" s="21"/>
      <c r="L27" s="21"/>
      <c r="M27" s="16"/>
      <c r="N27" s="16"/>
      <c r="O27" s="15"/>
      <c r="P27" s="17"/>
      <c r="Q27" s="93">
        <f t="shared" si="7"/>
        <v>0</v>
      </c>
      <c r="R27" s="162">
        <f t="shared" si="8"/>
        <v>0</v>
      </c>
      <c r="S27" s="169"/>
      <c r="T27" s="33"/>
      <c r="U27" s="170"/>
      <c r="V27" s="171"/>
      <c r="X27" s="174">
        <f t="shared" si="9"/>
        <v>0</v>
      </c>
      <c r="Y27" s="37"/>
      <c r="Z27" s="63">
        <f t="shared" si="10"/>
        <v>0</v>
      </c>
      <c r="AA27" s="64">
        <f t="shared" si="11"/>
        <v>0</v>
      </c>
      <c r="AB27" s="65">
        <f t="shared" si="12"/>
        <v>0</v>
      </c>
      <c r="AC27" s="65">
        <f t="shared" si="13"/>
        <v>0</v>
      </c>
    </row>
    <row r="28" spans="1:29" ht="15.75" customHeight="1">
      <c r="A28" s="172">
        <f>'Pay08_04-03-12'!A28</f>
        <v>0</v>
      </c>
      <c r="B28" s="157">
        <f>'Pay08_04-03-12'!B28</f>
        <v>0</v>
      </c>
      <c r="C28" s="19"/>
      <c r="D28" s="16"/>
      <c r="E28" s="15"/>
      <c r="F28" s="21"/>
      <c r="G28" s="21"/>
      <c r="H28" s="21"/>
      <c r="I28" s="17"/>
      <c r="J28" s="19"/>
      <c r="K28" s="21"/>
      <c r="L28" s="21"/>
      <c r="M28" s="16"/>
      <c r="N28" s="16"/>
      <c r="O28" s="15"/>
      <c r="P28" s="17"/>
      <c r="Q28" s="93">
        <f t="shared" si="7"/>
        <v>0</v>
      </c>
      <c r="R28" s="162">
        <f t="shared" si="8"/>
        <v>0</v>
      </c>
      <c r="S28" s="169"/>
      <c r="T28" s="33"/>
      <c r="U28" s="170"/>
      <c r="V28" s="171"/>
      <c r="X28" s="174">
        <f t="shared" si="9"/>
        <v>0</v>
      </c>
      <c r="Y28" s="37"/>
      <c r="Z28" s="63">
        <f t="shared" si="10"/>
        <v>0</v>
      </c>
      <c r="AA28" s="64">
        <f t="shared" si="11"/>
        <v>0</v>
      </c>
      <c r="AB28" s="65">
        <f t="shared" si="12"/>
        <v>0</v>
      </c>
      <c r="AC28" s="65">
        <f t="shared" si="13"/>
        <v>0</v>
      </c>
    </row>
    <row r="29" spans="1:29" ht="15.75" customHeight="1">
      <c r="A29" s="172">
        <f>'Pay08_04-03-12'!A29</f>
        <v>0</v>
      </c>
      <c r="B29" s="157">
        <f>'Pay08_04-03-12'!B29</f>
        <v>0</v>
      </c>
      <c r="C29" s="19"/>
      <c r="D29" s="16"/>
      <c r="E29" s="15"/>
      <c r="F29" s="21"/>
      <c r="G29" s="21"/>
      <c r="H29" s="21"/>
      <c r="I29" s="17"/>
      <c r="J29" s="19"/>
      <c r="K29" s="21"/>
      <c r="L29" s="21"/>
      <c r="M29" s="16"/>
      <c r="N29" s="16"/>
      <c r="O29" s="15"/>
      <c r="P29" s="17"/>
      <c r="Q29" s="93">
        <f t="shared" si="7"/>
        <v>0</v>
      </c>
      <c r="R29" s="162">
        <f t="shared" si="8"/>
        <v>0</v>
      </c>
      <c r="S29" s="169"/>
      <c r="T29" s="33"/>
      <c r="U29" s="170"/>
      <c r="V29" s="171"/>
      <c r="X29" s="174">
        <f t="shared" si="9"/>
        <v>0</v>
      </c>
      <c r="Y29" s="37"/>
      <c r="Z29" s="63">
        <f t="shared" si="10"/>
        <v>0</v>
      </c>
      <c r="AA29" s="64">
        <f t="shared" si="11"/>
        <v>0</v>
      </c>
      <c r="AB29" s="65">
        <f t="shared" si="12"/>
        <v>0</v>
      </c>
      <c r="AC29" s="65">
        <f t="shared" si="13"/>
        <v>0</v>
      </c>
    </row>
    <row r="30" spans="1:29" ht="15.75" customHeight="1" thickBot="1">
      <c r="A30" s="172">
        <f>'Pay08_04-03-12'!A30</f>
        <v>0</v>
      </c>
      <c r="B30" s="157">
        <f>'Pay08_04-03-12'!B30</f>
        <v>0</v>
      </c>
      <c r="C30" s="19"/>
      <c r="D30" s="16"/>
      <c r="E30" s="22"/>
      <c r="F30" s="15"/>
      <c r="G30" s="21"/>
      <c r="H30" s="21"/>
      <c r="I30" s="21"/>
      <c r="J30" s="19"/>
      <c r="K30" s="16"/>
      <c r="L30" s="15"/>
      <c r="M30" s="16"/>
      <c r="N30" s="16"/>
      <c r="O30" s="15"/>
      <c r="P30" s="17"/>
      <c r="Q30" s="93">
        <f t="shared" si="7"/>
        <v>0</v>
      </c>
      <c r="R30" s="162">
        <f t="shared" si="8"/>
        <v>0</v>
      </c>
      <c r="S30" s="3"/>
      <c r="T30" s="3"/>
      <c r="U30" s="3"/>
      <c r="V30" s="153"/>
      <c r="X30" s="174">
        <f t="shared" si="2"/>
        <v>0</v>
      </c>
      <c r="Y30" s="37"/>
      <c r="Z30" s="63">
        <f t="shared" si="3"/>
        <v>0</v>
      </c>
      <c r="AA30" s="64">
        <f t="shared" si="4"/>
        <v>0</v>
      </c>
      <c r="AB30" s="65">
        <f t="shared" si="5"/>
        <v>0</v>
      </c>
      <c r="AC30" s="65">
        <f t="shared" si="6"/>
        <v>0</v>
      </c>
    </row>
    <row r="31" spans="1:29" ht="15.75" customHeight="1" thickBot="1">
      <c r="A31" s="172">
        <f>'Pay08_04-03-12'!A31</f>
        <v>0</v>
      </c>
      <c r="B31" s="157">
        <f>'Pay08_04-03-12'!B31</f>
        <v>0</v>
      </c>
      <c r="C31" s="20"/>
      <c r="D31" s="4"/>
      <c r="E31" s="23"/>
      <c r="F31" s="5"/>
      <c r="G31" s="4"/>
      <c r="H31" s="5"/>
      <c r="I31" s="12"/>
      <c r="J31" s="11"/>
      <c r="K31" s="4"/>
      <c r="L31" s="5"/>
      <c r="M31" s="4"/>
      <c r="N31" s="5"/>
      <c r="O31" s="4"/>
      <c r="P31" s="18"/>
      <c r="Q31" s="93">
        <f t="shared" si="7"/>
        <v>0</v>
      </c>
      <c r="R31" s="163">
        <f t="shared" si="8"/>
        <v>0</v>
      </c>
      <c r="S31" s="205" t="s">
        <v>70</v>
      </c>
      <c r="T31" s="205"/>
      <c r="U31" s="205"/>
      <c r="V31" s="206"/>
      <c r="X31" s="175">
        <f t="shared" si="2"/>
        <v>0</v>
      </c>
      <c r="Y31" s="38"/>
      <c r="Z31" s="66">
        <f t="shared" si="3"/>
        <v>0</v>
      </c>
      <c r="AA31" s="67">
        <f t="shared" si="4"/>
        <v>0</v>
      </c>
      <c r="AB31" s="68">
        <f t="shared" si="5"/>
        <v>0</v>
      </c>
      <c r="AC31" s="68">
        <f t="shared" si="6"/>
        <v>0</v>
      </c>
    </row>
    <row r="32" spans="1:29" ht="15.75" customHeight="1" thickBot="1">
      <c r="A32" s="95" t="s">
        <v>33</v>
      </c>
      <c r="B32" s="96">
        <f aca="true" t="shared" si="14" ref="B32:R32">SUM(B15:B31)</f>
        <v>1</v>
      </c>
      <c r="C32" s="97">
        <f t="shared" si="14"/>
        <v>0</v>
      </c>
      <c r="D32" s="98">
        <f t="shared" si="14"/>
        <v>0</v>
      </c>
      <c r="E32" s="98">
        <f t="shared" si="14"/>
        <v>0</v>
      </c>
      <c r="F32" s="98">
        <f t="shared" si="14"/>
        <v>0</v>
      </c>
      <c r="G32" s="98">
        <f t="shared" si="14"/>
        <v>0</v>
      </c>
      <c r="H32" s="98">
        <f t="shared" si="14"/>
        <v>0</v>
      </c>
      <c r="I32" s="98">
        <f t="shared" si="14"/>
        <v>0</v>
      </c>
      <c r="J32" s="97">
        <f t="shared" si="14"/>
        <v>0</v>
      </c>
      <c r="K32" s="98">
        <f t="shared" si="14"/>
        <v>0</v>
      </c>
      <c r="L32" s="98">
        <f t="shared" si="14"/>
        <v>0</v>
      </c>
      <c r="M32" s="98">
        <f t="shared" si="14"/>
        <v>0</v>
      </c>
      <c r="N32" s="98">
        <f t="shared" si="14"/>
        <v>0</v>
      </c>
      <c r="O32" s="98">
        <f t="shared" si="14"/>
        <v>0</v>
      </c>
      <c r="P32" s="99">
        <f t="shared" si="14"/>
        <v>0</v>
      </c>
      <c r="Q32" s="94">
        <f t="shared" si="14"/>
        <v>0</v>
      </c>
      <c r="R32" s="145">
        <f t="shared" si="14"/>
        <v>1</v>
      </c>
      <c r="S32" s="135" t="s">
        <v>56</v>
      </c>
      <c r="T32" s="136" t="s">
        <v>55</v>
      </c>
      <c r="U32" s="136" t="s">
        <v>68</v>
      </c>
      <c r="V32" s="136" t="s">
        <v>69</v>
      </c>
      <c r="X32" s="69" t="s">
        <v>2</v>
      </c>
      <c r="Y32" s="70"/>
      <c r="Z32" s="71">
        <f>SUM(Z15:Z31)</f>
        <v>0</v>
      </c>
      <c r="AA32" s="72">
        <f>SUM(AA15:AA31)</f>
        <v>0</v>
      </c>
      <c r="AB32" s="71">
        <f>SUM(AB15:AB31)</f>
        <v>0</v>
      </c>
      <c r="AC32" s="71">
        <f>SUM(AC15:AC31)</f>
        <v>0</v>
      </c>
    </row>
    <row r="33" spans="1:22" ht="15.75" customHeight="1" thickBot="1">
      <c r="A33" s="100" t="s">
        <v>3</v>
      </c>
      <c r="B33" s="101"/>
      <c r="C33" s="102">
        <f aca="true" t="shared" si="15" ref="C33:P33">C14</f>
        <v>4</v>
      </c>
      <c r="D33" s="103">
        <f t="shared" si="15"/>
        <v>5</v>
      </c>
      <c r="E33" s="103">
        <f t="shared" si="15"/>
        <v>6</v>
      </c>
      <c r="F33" s="104">
        <f t="shared" si="15"/>
        <v>7</v>
      </c>
      <c r="G33" s="103">
        <f t="shared" si="15"/>
        <v>1</v>
      </c>
      <c r="H33" s="104">
        <f t="shared" si="15"/>
        <v>2</v>
      </c>
      <c r="I33" s="105">
        <f t="shared" si="15"/>
        <v>3</v>
      </c>
      <c r="J33" s="102">
        <f t="shared" si="15"/>
        <v>4</v>
      </c>
      <c r="K33" s="103">
        <f t="shared" si="15"/>
        <v>5</v>
      </c>
      <c r="L33" s="104">
        <f t="shared" si="15"/>
        <v>6</v>
      </c>
      <c r="M33" s="103">
        <f t="shared" si="15"/>
        <v>7</v>
      </c>
      <c r="N33" s="103">
        <f t="shared" si="15"/>
        <v>1</v>
      </c>
      <c r="O33" s="104">
        <f t="shared" si="15"/>
        <v>2</v>
      </c>
      <c r="P33" s="105">
        <f t="shared" si="15"/>
        <v>3</v>
      </c>
      <c r="Q33" s="92" t="s">
        <v>2</v>
      </c>
      <c r="R33" s="227"/>
      <c r="S33" s="137" t="s">
        <v>57</v>
      </c>
      <c r="T33" s="137" t="s">
        <v>50</v>
      </c>
      <c r="U33" s="137" t="s">
        <v>11</v>
      </c>
      <c r="V33" s="137" t="s">
        <v>11</v>
      </c>
    </row>
    <row r="34" spans="1:22" ht="13.5" customHeight="1">
      <c r="A34" s="106" t="s">
        <v>4</v>
      </c>
      <c r="B34" s="107"/>
      <c r="C34" s="9"/>
      <c r="D34" s="7"/>
      <c r="E34" s="8"/>
      <c r="F34" s="7"/>
      <c r="G34" s="8"/>
      <c r="H34" s="7"/>
      <c r="I34" s="8"/>
      <c r="J34" s="24"/>
      <c r="K34" s="8"/>
      <c r="L34" s="7"/>
      <c r="M34" s="8"/>
      <c r="N34" s="7"/>
      <c r="O34" s="8"/>
      <c r="P34" s="25"/>
      <c r="Q34" s="74">
        <f aca="true" t="shared" si="16" ref="Q34:Q42">SUM(C34:P34)</f>
        <v>0</v>
      </c>
      <c r="R34" s="187"/>
      <c r="S34" s="146"/>
      <c r="T34" s="154"/>
      <c r="U34" s="134"/>
      <c r="V34" s="140"/>
    </row>
    <row r="35" spans="1:22" ht="13.5" customHeight="1">
      <c r="A35" s="106" t="s">
        <v>0</v>
      </c>
      <c r="B35" s="107"/>
      <c r="C35" s="10"/>
      <c r="D35" s="2"/>
      <c r="E35" s="1"/>
      <c r="F35" s="2"/>
      <c r="G35" s="1"/>
      <c r="H35" s="2"/>
      <c r="I35" s="1"/>
      <c r="J35" s="6"/>
      <c r="K35" s="1"/>
      <c r="L35" s="2"/>
      <c r="M35" s="1"/>
      <c r="N35" s="2"/>
      <c r="O35" s="1"/>
      <c r="P35" s="13"/>
      <c r="Q35" s="75">
        <f t="shared" si="16"/>
        <v>0</v>
      </c>
      <c r="R35" s="187"/>
      <c r="S35" s="147"/>
      <c r="T35" s="155"/>
      <c r="U35" s="133"/>
      <c r="V35" s="141"/>
    </row>
    <row r="36" spans="1:22" ht="13.5" customHeight="1">
      <c r="A36" s="106" t="s">
        <v>5</v>
      </c>
      <c r="B36" s="107"/>
      <c r="C36" s="10"/>
      <c r="D36" s="2"/>
      <c r="E36" s="1"/>
      <c r="F36" s="2"/>
      <c r="G36" s="1"/>
      <c r="H36" s="2"/>
      <c r="I36" s="1"/>
      <c r="J36" s="6"/>
      <c r="K36" s="1"/>
      <c r="L36" s="2"/>
      <c r="M36" s="1"/>
      <c r="N36" s="2"/>
      <c r="O36" s="1"/>
      <c r="P36" s="13"/>
      <c r="Q36" s="75">
        <f t="shared" si="16"/>
        <v>0</v>
      </c>
      <c r="R36" s="187"/>
      <c r="S36" s="147"/>
      <c r="T36" s="155"/>
      <c r="U36" s="133"/>
      <c r="V36" s="141"/>
    </row>
    <row r="37" spans="1:22" ht="13.5" customHeight="1">
      <c r="A37" s="106" t="s">
        <v>6</v>
      </c>
      <c r="B37" s="107"/>
      <c r="C37" s="10"/>
      <c r="D37" s="2"/>
      <c r="E37" s="1"/>
      <c r="F37" s="2"/>
      <c r="G37" s="1"/>
      <c r="H37" s="2"/>
      <c r="I37" s="1"/>
      <c r="J37" s="6"/>
      <c r="K37" s="1"/>
      <c r="L37" s="2"/>
      <c r="M37" s="1"/>
      <c r="N37" s="2"/>
      <c r="O37" s="1"/>
      <c r="P37" s="13"/>
      <c r="Q37" s="75">
        <f t="shared" si="16"/>
        <v>0</v>
      </c>
      <c r="R37" s="187"/>
      <c r="S37" s="147"/>
      <c r="T37" s="155"/>
      <c r="U37" s="133"/>
      <c r="V37" s="141"/>
    </row>
    <row r="38" spans="1:22" ht="13.5" customHeight="1">
      <c r="A38" s="106" t="s">
        <v>7</v>
      </c>
      <c r="B38" s="107"/>
      <c r="C38" s="10"/>
      <c r="D38" s="2"/>
      <c r="E38" s="1"/>
      <c r="F38" s="2"/>
      <c r="G38" s="1"/>
      <c r="H38" s="2"/>
      <c r="I38" s="1"/>
      <c r="J38" s="6"/>
      <c r="K38" s="1"/>
      <c r="L38" s="2"/>
      <c r="M38" s="1"/>
      <c r="N38" s="2"/>
      <c r="O38" s="1"/>
      <c r="P38" s="13"/>
      <c r="Q38" s="75">
        <f t="shared" si="16"/>
        <v>0</v>
      </c>
      <c r="R38" s="187"/>
      <c r="S38" s="147"/>
      <c r="T38" s="155"/>
      <c r="U38" s="133"/>
      <c r="V38" s="141"/>
    </row>
    <row r="39" spans="1:22" ht="13.5" customHeight="1">
      <c r="A39" s="106" t="s">
        <v>8</v>
      </c>
      <c r="B39" s="107"/>
      <c r="C39" s="10"/>
      <c r="D39" s="2"/>
      <c r="E39" s="1"/>
      <c r="F39" s="2"/>
      <c r="G39" s="1"/>
      <c r="H39" s="2"/>
      <c r="I39" s="1"/>
      <c r="J39" s="6"/>
      <c r="K39" s="1"/>
      <c r="L39" s="2"/>
      <c r="M39" s="1"/>
      <c r="N39" s="2"/>
      <c r="O39" s="1"/>
      <c r="P39" s="13"/>
      <c r="Q39" s="75">
        <f t="shared" si="16"/>
        <v>0</v>
      </c>
      <c r="R39" s="187"/>
      <c r="S39" s="147"/>
      <c r="T39" s="155"/>
      <c r="U39" s="133"/>
      <c r="V39" s="141"/>
    </row>
    <row r="40" spans="1:22" ht="13.5" customHeight="1">
      <c r="A40" s="106" t="s">
        <v>30</v>
      </c>
      <c r="B40" s="107"/>
      <c r="C40" s="10"/>
      <c r="D40" s="2"/>
      <c r="E40" s="1"/>
      <c r="F40" s="2"/>
      <c r="G40" s="1"/>
      <c r="H40" s="2"/>
      <c r="I40" s="1"/>
      <c r="J40" s="6"/>
      <c r="K40" s="1"/>
      <c r="L40" s="2"/>
      <c r="M40" s="1"/>
      <c r="N40" s="2"/>
      <c r="O40" s="1"/>
      <c r="P40" s="13"/>
      <c r="Q40" s="75">
        <f t="shared" si="16"/>
        <v>0</v>
      </c>
      <c r="R40" s="187"/>
      <c r="S40" s="147"/>
      <c r="T40" s="155"/>
      <c r="U40" s="133"/>
      <c r="V40" s="141"/>
    </row>
    <row r="41" spans="1:22" ht="13.5" customHeight="1">
      <c r="A41" s="106" t="s">
        <v>1</v>
      </c>
      <c r="B41" s="107"/>
      <c r="C41" s="10"/>
      <c r="D41" s="2"/>
      <c r="E41" s="1"/>
      <c r="F41" s="2"/>
      <c r="G41" s="1"/>
      <c r="H41" s="2"/>
      <c r="I41" s="1"/>
      <c r="J41" s="6"/>
      <c r="K41" s="1"/>
      <c r="L41" s="2"/>
      <c r="M41" s="1"/>
      <c r="N41" s="2"/>
      <c r="O41" s="1"/>
      <c r="P41" s="13"/>
      <c r="Q41" s="75">
        <f t="shared" si="16"/>
        <v>0</v>
      </c>
      <c r="R41" s="187"/>
      <c r="S41" s="147"/>
      <c r="T41" s="155"/>
      <c r="U41" s="133"/>
      <c r="V41" s="141"/>
    </row>
    <row r="42" spans="1:22" ht="13.5" customHeight="1" thickBot="1">
      <c r="A42" s="106" t="s">
        <v>9</v>
      </c>
      <c r="B42" s="107"/>
      <c r="C42" s="11"/>
      <c r="D42" s="4"/>
      <c r="E42" s="5"/>
      <c r="F42" s="4"/>
      <c r="G42" s="5"/>
      <c r="H42" s="4"/>
      <c r="I42" s="5"/>
      <c r="J42" s="26"/>
      <c r="K42" s="5"/>
      <c r="L42" s="4"/>
      <c r="M42" s="5"/>
      <c r="N42" s="4"/>
      <c r="O42" s="5"/>
      <c r="P42" s="14"/>
      <c r="Q42" s="76">
        <f t="shared" si="16"/>
        <v>0</v>
      </c>
      <c r="R42" s="187"/>
      <c r="S42" s="147"/>
      <c r="T42" s="155"/>
      <c r="U42" s="133"/>
      <c r="V42" s="141"/>
    </row>
    <row r="43" spans="1:22" ht="13.5" customHeight="1" thickBot="1">
      <c r="A43" s="106" t="s">
        <v>32</v>
      </c>
      <c r="B43" s="107"/>
      <c r="C43" s="111">
        <f aca="true" t="shared" si="17" ref="C43:Q43">SUM(C34:C42)</f>
        <v>0</v>
      </c>
      <c r="D43" s="111">
        <f t="shared" si="17"/>
        <v>0</v>
      </c>
      <c r="E43" s="111">
        <f t="shared" si="17"/>
        <v>0</v>
      </c>
      <c r="F43" s="111">
        <f t="shared" si="17"/>
        <v>0</v>
      </c>
      <c r="G43" s="111">
        <f t="shared" si="17"/>
        <v>0</v>
      </c>
      <c r="H43" s="111">
        <f t="shared" si="17"/>
        <v>0</v>
      </c>
      <c r="I43" s="111">
        <f t="shared" si="17"/>
        <v>0</v>
      </c>
      <c r="J43" s="111">
        <f t="shared" si="17"/>
        <v>0</v>
      </c>
      <c r="K43" s="111">
        <f t="shared" si="17"/>
        <v>0</v>
      </c>
      <c r="L43" s="111">
        <f t="shared" si="17"/>
        <v>0</v>
      </c>
      <c r="M43" s="111">
        <f t="shared" si="17"/>
        <v>0</v>
      </c>
      <c r="N43" s="111">
        <f t="shared" si="17"/>
        <v>0</v>
      </c>
      <c r="O43" s="111">
        <f t="shared" si="17"/>
        <v>0</v>
      </c>
      <c r="P43" s="112">
        <f t="shared" si="17"/>
        <v>0</v>
      </c>
      <c r="Q43" s="113">
        <f t="shared" si="17"/>
        <v>0</v>
      </c>
      <c r="R43" s="187"/>
      <c r="S43" s="147"/>
      <c r="T43" s="155"/>
      <c r="U43" s="133"/>
      <c r="V43" s="141"/>
    </row>
    <row r="44" spans="1:22" ht="16.5" customHeight="1" thickBot="1">
      <c r="A44" s="108" t="s">
        <v>34</v>
      </c>
      <c r="B44" s="107"/>
      <c r="C44" s="114">
        <f aca="true" t="shared" si="18" ref="C44:Q44">C43+C32</f>
        <v>0</v>
      </c>
      <c r="D44" s="114">
        <f t="shared" si="18"/>
        <v>0</v>
      </c>
      <c r="E44" s="114">
        <f t="shared" si="18"/>
        <v>0</v>
      </c>
      <c r="F44" s="114">
        <f t="shared" si="18"/>
        <v>0</v>
      </c>
      <c r="G44" s="114">
        <f t="shared" si="18"/>
        <v>0</v>
      </c>
      <c r="H44" s="114">
        <f t="shared" si="18"/>
        <v>0</v>
      </c>
      <c r="I44" s="114">
        <f t="shared" si="18"/>
        <v>0</v>
      </c>
      <c r="J44" s="114">
        <f t="shared" si="18"/>
        <v>0</v>
      </c>
      <c r="K44" s="114">
        <f t="shared" si="18"/>
        <v>0</v>
      </c>
      <c r="L44" s="114">
        <f t="shared" si="18"/>
        <v>0</v>
      </c>
      <c r="M44" s="114">
        <f t="shared" si="18"/>
        <v>0</v>
      </c>
      <c r="N44" s="114">
        <f t="shared" si="18"/>
        <v>0</v>
      </c>
      <c r="O44" s="114">
        <f t="shared" si="18"/>
        <v>0</v>
      </c>
      <c r="P44" s="114">
        <f t="shared" si="18"/>
        <v>0</v>
      </c>
      <c r="Q44" s="114">
        <f t="shared" si="18"/>
        <v>0</v>
      </c>
      <c r="R44" s="187"/>
      <c r="S44" s="148" t="s">
        <v>2</v>
      </c>
      <c r="T44" s="156">
        <f>SUM(T34:T43)</f>
        <v>0</v>
      </c>
      <c r="U44" s="150"/>
      <c r="V44" s="151"/>
    </row>
    <row r="45" spans="1:22" ht="16.5" customHeight="1" thickBot="1">
      <c r="A45" s="285"/>
      <c r="B45" s="286"/>
      <c r="C45" s="283" t="s">
        <v>44</v>
      </c>
      <c r="D45" s="284"/>
      <c r="E45" s="284"/>
      <c r="F45" s="284"/>
      <c r="G45" s="239"/>
      <c r="H45" s="238">
        <f>SUM(C44:I44)</f>
        <v>0</v>
      </c>
      <c r="I45" s="239"/>
      <c r="J45" s="283" t="s">
        <v>45</v>
      </c>
      <c r="K45" s="284"/>
      <c r="L45" s="284"/>
      <c r="M45" s="284"/>
      <c r="N45" s="239"/>
      <c r="O45" s="238">
        <f>SUM(J44:P44)</f>
        <v>0</v>
      </c>
      <c r="P45" s="239"/>
      <c r="Q45" s="281"/>
      <c r="R45" s="189"/>
      <c r="S45" s="275" t="s">
        <v>74</v>
      </c>
      <c r="T45" s="276"/>
      <c r="U45" s="276"/>
      <c r="V45" s="277"/>
    </row>
    <row r="46" spans="1:22" ht="16.5" customHeight="1" thickBot="1">
      <c r="A46" s="109"/>
      <c r="B46" s="110"/>
      <c r="C46" s="182" t="s">
        <v>13</v>
      </c>
      <c r="D46" s="184"/>
      <c r="E46" s="180"/>
      <c r="F46" s="181"/>
      <c r="G46" s="182" t="s">
        <v>22</v>
      </c>
      <c r="H46" s="183"/>
      <c r="I46" s="184"/>
      <c r="J46" s="180"/>
      <c r="K46" s="181"/>
      <c r="L46" s="182" t="s">
        <v>23</v>
      </c>
      <c r="M46" s="183"/>
      <c r="N46" s="184"/>
      <c r="O46" s="180"/>
      <c r="P46" s="181"/>
      <c r="Q46" s="282"/>
      <c r="R46" s="48"/>
      <c r="S46" s="278" t="s">
        <v>104</v>
      </c>
      <c r="T46" s="279"/>
      <c r="U46" s="279"/>
      <c r="V46" s="280"/>
    </row>
    <row r="47" spans="1:22" ht="12" customHeight="1">
      <c r="A47" s="187"/>
      <c r="B47" s="188"/>
      <c r="C47" s="188"/>
      <c r="D47" s="188"/>
      <c r="E47" s="188"/>
      <c r="F47" s="188"/>
      <c r="G47" s="188"/>
      <c r="H47" s="188"/>
      <c r="I47" s="188"/>
      <c r="J47" s="188"/>
      <c r="K47" s="188"/>
      <c r="L47" s="188"/>
      <c r="M47" s="188"/>
      <c r="N47" s="188"/>
      <c r="O47" s="188"/>
      <c r="P47" s="188"/>
      <c r="Q47" s="188"/>
      <c r="R47" s="189"/>
      <c r="S47" s="278" t="s">
        <v>105</v>
      </c>
      <c r="T47" s="279"/>
      <c r="U47" s="279"/>
      <c r="V47" s="280"/>
    </row>
    <row r="48" spans="1:22" ht="16.5" customHeight="1" thickBot="1">
      <c r="A48" s="41" t="s">
        <v>51</v>
      </c>
      <c r="B48" s="185"/>
      <c r="C48" s="185"/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5"/>
      <c r="R48" s="186"/>
      <c r="S48" s="272"/>
      <c r="T48" s="273"/>
      <c r="U48" s="273"/>
      <c r="V48" s="274"/>
    </row>
    <row r="49" spans="1:22" ht="16.5" customHeight="1">
      <c r="A49" s="187"/>
      <c r="B49" s="199"/>
      <c r="C49" s="199"/>
      <c r="D49" s="199"/>
      <c r="E49" s="199"/>
      <c r="F49" s="199"/>
      <c r="G49" s="199"/>
      <c r="H49" s="199"/>
      <c r="I49" s="199"/>
      <c r="J49" s="199"/>
      <c r="K49" s="199"/>
      <c r="L49" s="199"/>
      <c r="M49" s="199"/>
      <c r="N49" s="199"/>
      <c r="O49" s="199"/>
      <c r="P49" s="199"/>
      <c r="Q49" s="199"/>
      <c r="R49" s="200"/>
      <c r="S49" s="190"/>
      <c r="T49" s="191"/>
      <c r="U49" s="191"/>
      <c r="V49" s="192"/>
    </row>
    <row r="50" spans="1:22" ht="16.5" customHeight="1">
      <c r="A50" s="187"/>
      <c r="B50" s="199"/>
      <c r="C50" s="199"/>
      <c r="D50" s="199"/>
      <c r="E50" s="199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200"/>
      <c r="S50" s="193"/>
      <c r="T50" s="194"/>
      <c r="U50" s="194"/>
      <c r="V50" s="195"/>
    </row>
    <row r="51" spans="1:22" ht="16.5" customHeight="1">
      <c r="A51" s="187"/>
      <c r="B51" s="199"/>
      <c r="C51" s="199"/>
      <c r="D51" s="199"/>
      <c r="E51" s="199"/>
      <c r="F51" s="199"/>
      <c r="G51" s="199"/>
      <c r="H51" s="199"/>
      <c r="I51" s="199"/>
      <c r="J51" s="199"/>
      <c r="K51" s="199"/>
      <c r="L51" s="199"/>
      <c r="M51" s="199"/>
      <c r="N51" s="199"/>
      <c r="O51" s="199"/>
      <c r="P51" s="199"/>
      <c r="Q51" s="199"/>
      <c r="R51" s="200"/>
      <c r="S51" s="193"/>
      <c r="T51" s="194"/>
      <c r="U51" s="194"/>
      <c r="V51" s="195"/>
    </row>
    <row r="52" spans="1:22" ht="9" customHeight="1">
      <c r="A52" s="187"/>
      <c r="B52" s="188"/>
      <c r="C52" s="188"/>
      <c r="D52" s="188"/>
      <c r="E52" s="188"/>
      <c r="F52" s="188"/>
      <c r="G52" s="188"/>
      <c r="H52" s="188"/>
      <c r="I52" s="188"/>
      <c r="J52" s="188"/>
      <c r="K52" s="188"/>
      <c r="L52" s="188"/>
      <c r="M52" s="188"/>
      <c r="N52" s="188"/>
      <c r="O52" s="188"/>
      <c r="P52" s="188"/>
      <c r="Q52" s="188"/>
      <c r="R52" s="189"/>
      <c r="S52" s="193"/>
      <c r="T52" s="194"/>
      <c r="U52" s="194"/>
      <c r="V52" s="195"/>
    </row>
    <row r="53" spans="1:22" ht="15.75" customHeight="1">
      <c r="A53" s="243" t="s">
        <v>21</v>
      </c>
      <c r="B53" s="244"/>
      <c r="C53" s="244"/>
      <c r="D53" s="244"/>
      <c r="E53" s="244"/>
      <c r="F53" s="244"/>
      <c r="G53" s="244"/>
      <c r="H53" s="244"/>
      <c r="I53" s="188"/>
      <c r="J53" s="188"/>
      <c r="K53" s="188"/>
      <c r="L53" s="188"/>
      <c r="M53" s="188"/>
      <c r="N53" s="188"/>
      <c r="O53" s="188"/>
      <c r="P53" s="188"/>
      <c r="Q53" s="188"/>
      <c r="R53" s="189"/>
      <c r="S53" s="193"/>
      <c r="T53" s="194"/>
      <c r="U53" s="194"/>
      <c r="V53" s="195"/>
    </row>
    <row r="54" spans="1:22" ht="15.75" customHeight="1">
      <c r="A54" s="243" t="s">
        <v>20</v>
      </c>
      <c r="B54" s="244"/>
      <c r="C54" s="244"/>
      <c r="D54" s="244"/>
      <c r="E54" s="244"/>
      <c r="F54" s="244"/>
      <c r="G54" s="244"/>
      <c r="H54" s="244"/>
      <c r="I54" s="188"/>
      <c r="J54" s="188"/>
      <c r="K54" s="188"/>
      <c r="L54" s="188"/>
      <c r="M54" s="188"/>
      <c r="N54" s="188"/>
      <c r="O54" s="188"/>
      <c r="P54" s="188"/>
      <c r="Q54" s="188"/>
      <c r="R54" s="189"/>
      <c r="S54" s="193"/>
      <c r="T54" s="194"/>
      <c r="U54" s="194"/>
      <c r="V54" s="195"/>
    </row>
    <row r="55" spans="1:22" ht="12.75">
      <c r="A55" s="46"/>
      <c r="B55" s="228"/>
      <c r="C55" s="228"/>
      <c r="D55" s="228"/>
      <c r="E55" s="228"/>
      <c r="F55" s="178"/>
      <c r="G55" s="178"/>
      <c r="H55" s="178"/>
      <c r="I55" s="176"/>
      <c r="J55" s="176"/>
      <c r="K55" s="176"/>
      <c r="L55" s="176"/>
      <c r="M55" s="202"/>
      <c r="N55" s="202"/>
      <c r="O55" s="202"/>
      <c r="P55" s="202"/>
      <c r="Q55" s="202"/>
      <c r="R55" s="258"/>
      <c r="S55" s="193"/>
      <c r="T55" s="194"/>
      <c r="U55" s="194"/>
      <c r="V55" s="195"/>
    </row>
    <row r="56" spans="1:22" ht="12.75">
      <c r="A56" s="40" t="s">
        <v>46</v>
      </c>
      <c r="B56" s="229"/>
      <c r="C56" s="229"/>
      <c r="D56" s="229"/>
      <c r="E56" s="229"/>
      <c r="F56" s="179"/>
      <c r="G56" s="179"/>
      <c r="H56" s="179"/>
      <c r="I56" s="45"/>
      <c r="J56" s="232" t="s">
        <v>29</v>
      </c>
      <c r="K56" s="232"/>
      <c r="L56" s="232"/>
      <c r="M56" s="203"/>
      <c r="N56" s="203"/>
      <c r="O56" s="203"/>
      <c r="P56" s="203"/>
      <c r="Q56" s="259"/>
      <c r="R56" s="260"/>
      <c r="S56" s="193"/>
      <c r="T56" s="194"/>
      <c r="U56" s="194"/>
      <c r="V56" s="195"/>
    </row>
    <row r="57" spans="1:22" ht="16.5" customHeight="1" thickBot="1">
      <c r="A57" s="46"/>
      <c r="B57" s="201" t="s">
        <v>10</v>
      </c>
      <c r="C57" s="201"/>
      <c r="D57" s="201"/>
      <c r="E57" s="201"/>
      <c r="F57" s="201" t="s">
        <v>11</v>
      </c>
      <c r="G57" s="201"/>
      <c r="H57" s="201"/>
      <c r="I57" s="176"/>
      <c r="J57" s="176"/>
      <c r="K57" s="176"/>
      <c r="L57" s="176"/>
      <c r="M57" s="231" t="s">
        <v>10</v>
      </c>
      <c r="N57" s="231"/>
      <c r="O57" s="231"/>
      <c r="P57" s="231"/>
      <c r="Q57" s="176" t="s">
        <v>11</v>
      </c>
      <c r="R57" s="177"/>
      <c r="S57" s="193"/>
      <c r="T57" s="194"/>
      <c r="U57" s="194"/>
      <c r="V57" s="195"/>
    </row>
    <row r="58" spans="1:22" ht="15.75" customHeight="1">
      <c r="A58" s="187"/>
      <c r="B58" s="188"/>
      <c r="C58" s="188"/>
      <c r="D58" s="188"/>
      <c r="E58" s="188"/>
      <c r="F58" s="188"/>
      <c r="G58" s="188"/>
      <c r="H58" s="188"/>
      <c r="I58" s="189"/>
      <c r="J58" s="248" t="s">
        <v>54</v>
      </c>
      <c r="K58" s="249"/>
      <c r="L58" s="249"/>
      <c r="M58" s="249"/>
      <c r="N58" s="249"/>
      <c r="O58" s="249"/>
      <c r="P58" s="249"/>
      <c r="Q58" s="249"/>
      <c r="R58" s="250"/>
      <c r="S58" s="193"/>
      <c r="T58" s="194"/>
      <c r="U58" s="194"/>
      <c r="V58" s="195"/>
    </row>
    <row r="59" spans="1:22" ht="12.75">
      <c r="A59" s="46"/>
      <c r="B59" s="228"/>
      <c r="C59" s="228"/>
      <c r="D59" s="228"/>
      <c r="E59" s="228"/>
      <c r="F59" s="178"/>
      <c r="G59" s="178"/>
      <c r="H59" s="178"/>
      <c r="I59" s="188"/>
      <c r="J59" s="251"/>
      <c r="K59" s="252"/>
      <c r="L59" s="252"/>
      <c r="M59" s="252"/>
      <c r="N59" s="252"/>
      <c r="O59" s="252"/>
      <c r="P59" s="252"/>
      <c r="Q59" s="252"/>
      <c r="R59" s="253"/>
      <c r="S59" s="193"/>
      <c r="T59" s="194"/>
      <c r="U59" s="194"/>
      <c r="V59" s="195"/>
    </row>
    <row r="60" spans="1:22" ht="12.75">
      <c r="A60" s="40" t="s">
        <v>47</v>
      </c>
      <c r="B60" s="229"/>
      <c r="C60" s="229"/>
      <c r="D60" s="229"/>
      <c r="E60" s="229"/>
      <c r="F60" s="179"/>
      <c r="G60" s="179"/>
      <c r="H60" s="179"/>
      <c r="I60" s="188"/>
      <c r="J60" s="255" t="s">
        <v>52</v>
      </c>
      <c r="K60" s="256"/>
      <c r="L60" s="256"/>
      <c r="M60" s="256"/>
      <c r="N60" s="256"/>
      <c r="O60" s="256"/>
      <c r="P60" s="256"/>
      <c r="Q60" s="256"/>
      <c r="R60" s="257"/>
      <c r="S60" s="193"/>
      <c r="T60" s="194"/>
      <c r="U60" s="194"/>
      <c r="V60" s="195"/>
    </row>
    <row r="61" spans="1:22" ht="13.5" thickBot="1">
      <c r="A61" s="47"/>
      <c r="B61" s="204" t="s">
        <v>10</v>
      </c>
      <c r="C61" s="204"/>
      <c r="D61" s="204"/>
      <c r="E61" s="204"/>
      <c r="F61" s="204" t="s">
        <v>11</v>
      </c>
      <c r="G61" s="204"/>
      <c r="H61" s="204"/>
      <c r="I61" s="254"/>
      <c r="J61" s="245" t="s">
        <v>53</v>
      </c>
      <c r="K61" s="246"/>
      <c r="L61" s="246"/>
      <c r="M61" s="246"/>
      <c r="N61" s="246"/>
      <c r="O61" s="246"/>
      <c r="P61" s="246"/>
      <c r="Q61" s="246"/>
      <c r="R61" s="247"/>
      <c r="S61" s="196"/>
      <c r="T61" s="197"/>
      <c r="U61" s="197"/>
      <c r="V61" s="198"/>
    </row>
    <row r="62" ht="12.75">
      <c r="R62"/>
    </row>
    <row r="63" ht="12.75">
      <c r="R63"/>
    </row>
    <row r="64" spans="19:21" ht="12.75">
      <c r="S64" s="132"/>
      <c r="T64" s="73"/>
      <c r="U64" s="73"/>
    </row>
    <row r="65" spans="19:21" ht="12.75">
      <c r="S65" s="132"/>
      <c r="T65" s="73"/>
      <c r="U65" s="73"/>
    </row>
    <row r="66" spans="19:21" ht="12.75">
      <c r="S66" s="132"/>
      <c r="T66" s="73"/>
      <c r="U66" s="73"/>
    </row>
  </sheetData>
  <sheetProtection/>
  <mergeCells count="78">
    <mergeCell ref="S48:V48"/>
    <mergeCell ref="A47:R47"/>
    <mergeCell ref="S45:V45"/>
    <mergeCell ref="S46:V46"/>
    <mergeCell ref="S47:V47"/>
    <mergeCell ref="Q45:Q46"/>
    <mergeCell ref="H45:I45"/>
    <mergeCell ref="C45:G45"/>
    <mergeCell ref="J45:N45"/>
    <mergeCell ref="A45:B45"/>
    <mergeCell ref="X6:AC6"/>
    <mergeCell ref="X7:AC7"/>
    <mergeCell ref="I6:J6"/>
    <mergeCell ref="K6:L6"/>
    <mergeCell ref="O6:R6"/>
    <mergeCell ref="A7:P7"/>
    <mergeCell ref="Q7:R13"/>
    <mergeCell ref="J8:K8"/>
    <mergeCell ref="F61:H61"/>
    <mergeCell ref="A53:H53"/>
    <mergeCell ref="A54:H54"/>
    <mergeCell ref="J61:R61"/>
    <mergeCell ref="A58:I58"/>
    <mergeCell ref="J58:R59"/>
    <mergeCell ref="I57:L57"/>
    <mergeCell ref="I59:I61"/>
    <mergeCell ref="J60:R60"/>
    <mergeCell ref="Q55:R56"/>
    <mergeCell ref="A1:A2"/>
    <mergeCell ref="A3:A4"/>
    <mergeCell ref="B3:R4"/>
    <mergeCell ref="I53:R54"/>
    <mergeCell ref="A49:A51"/>
    <mergeCell ref="O45:P45"/>
    <mergeCell ref="C12:P12"/>
    <mergeCell ref="E8:F8"/>
    <mergeCell ref="N10:P10"/>
    <mergeCell ref="B8:D8"/>
    <mergeCell ref="R33:R45"/>
    <mergeCell ref="B59:E60"/>
    <mergeCell ref="E10:K10"/>
    <mergeCell ref="B55:E56"/>
    <mergeCell ref="M57:P57"/>
    <mergeCell ref="J56:L56"/>
    <mergeCell ref="C46:D46"/>
    <mergeCell ref="E46:F46"/>
    <mergeCell ref="G46:I46"/>
    <mergeCell ref="B10:D10"/>
    <mergeCell ref="B1:R1"/>
    <mergeCell ref="B2:R2"/>
    <mergeCell ref="F6:H6"/>
    <mergeCell ref="G8:H8"/>
    <mergeCell ref="B6:D6"/>
    <mergeCell ref="B5:R5"/>
    <mergeCell ref="S31:V31"/>
    <mergeCell ref="S8:V9"/>
    <mergeCell ref="O8:P8"/>
    <mergeCell ref="A9:P9"/>
    <mergeCell ref="L10:M10"/>
    <mergeCell ref="A11:P11"/>
    <mergeCell ref="A12:B12"/>
    <mergeCell ref="S49:V61"/>
    <mergeCell ref="B49:R49"/>
    <mergeCell ref="B50:R50"/>
    <mergeCell ref="B51:R51"/>
    <mergeCell ref="F59:H60"/>
    <mergeCell ref="F57:H57"/>
    <mergeCell ref="M55:P56"/>
    <mergeCell ref="B61:E61"/>
    <mergeCell ref="B57:E57"/>
    <mergeCell ref="I55:L55"/>
    <mergeCell ref="Q57:R57"/>
    <mergeCell ref="F55:H56"/>
    <mergeCell ref="J46:K46"/>
    <mergeCell ref="L46:N46"/>
    <mergeCell ref="O46:P46"/>
    <mergeCell ref="B48:R48"/>
    <mergeCell ref="A52:R52"/>
  </mergeCells>
  <printOptions horizontalCentered="1" verticalCentered="1"/>
  <pageMargins left="0.25" right="0.25" top="0.25" bottom="0.25" header="0.5" footer="0"/>
  <pageSetup blackAndWhite="1" fitToHeight="1" fitToWidth="1" horizontalDpi="600" verticalDpi="600" orientation="landscape" scale="68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UAH / Microsoft MOLP Program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Teresa Shurtz</dc:creator>
  <cp:keywords/>
  <dc:description/>
  <cp:lastModifiedBy>Casie Steen</cp:lastModifiedBy>
  <cp:lastPrinted>2010-11-11T16:13:02Z</cp:lastPrinted>
  <dcterms:created xsi:type="dcterms:W3CDTF">2000-04-17T21:36:13Z</dcterms:created>
  <dcterms:modified xsi:type="dcterms:W3CDTF">2011-11-29T19:46:22Z</dcterms:modified>
  <cp:category/>
  <cp:version/>
  <cp:contentType/>
  <cp:contentStatus/>
</cp:coreProperties>
</file>